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028"/>
  <workbookPr filterPrivacy="1"/>
  <xr:revisionPtr revIDLastSave="0" documentId="8_{8EEC7795-2462-184B-BD1F-812F54D6E6CE}" xr6:coauthVersionLast="47" xr6:coauthVersionMax="47" xr10:uidLastSave="{00000000-0000-0000-0000-000000000000}"/>
  <bookViews>
    <workbookView xWindow="0" yWindow="620" windowWidth="28800" windowHeight="16120" xr2:uid="{00000000-000D-0000-FFFF-FFFF00000000}"/>
  </bookViews>
  <sheets>
    <sheet name="Metanizzazioni" sheetId="1" r:id="rId1"/>
    <sheet name="Metanizzazioni (Completo)" sheetId="2" state="hidden" r:id="rId2"/>
  </sheets>
  <externalReferences>
    <externalReference r:id="rId3"/>
  </externalReferences>
  <definedNames>
    <definedName name="_xlnm._FilterDatabase" localSheetId="0" hidden="1">Metanizzazioni!$J$3:$J$16</definedName>
    <definedName name="comuni_SQ">[1]Foglio2!$A$1:$E$84</definedName>
    <definedName name="tblDati">[1]nuovo!$G$1:$AA$65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1" l="1"/>
  <c r="H16" i="1"/>
  <c r="H15" i="1"/>
  <c r="H14" i="1"/>
  <c r="H13" i="1"/>
  <c r="H12" i="1"/>
  <c r="H8" i="1"/>
  <c r="H7" i="1"/>
</calcChain>
</file>

<file path=xl/sharedStrings.xml><?xml version="1.0" encoding="utf-8"?>
<sst xmlns="http://schemas.openxmlformats.org/spreadsheetml/2006/main" count="424" uniqueCount="92">
  <si>
    <t>Regione</t>
  </si>
  <si>
    <t>Pr.</t>
  </si>
  <si>
    <t>Descrizione Impianto Distribuzione</t>
  </si>
  <si>
    <t>Codice ISTAT</t>
  </si>
  <si>
    <t>Comune</t>
  </si>
  <si>
    <t xml:space="preserve">Ubicazione Intervento </t>
  </si>
  <si>
    <t>Data presunta fine lavori</t>
  </si>
  <si>
    <t>DATI GENERALI INTERVENTO</t>
  </si>
  <si>
    <t>ESECUZIONE LAVORI</t>
  </si>
  <si>
    <t>Tipologia intervento
 E/ P / M</t>
  </si>
  <si>
    <t>ESTENSIONI RETI GAS 
SOCIETA' - ANNO 20XX</t>
  </si>
  <si>
    <t>Sardegna</t>
  </si>
  <si>
    <t>Porto Torres</t>
  </si>
  <si>
    <t>Sorso</t>
  </si>
  <si>
    <t>Sennori</t>
  </si>
  <si>
    <t>Stintino</t>
  </si>
  <si>
    <t xml:space="preserve">Costruzione rete 1° Impianto a metano </t>
  </si>
  <si>
    <t>Alghero</t>
  </si>
  <si>
    <t>Olmedo</t>
  </si>
  <si>
    <t>Mogoro</t>
  </si>
  <si>
    <t>Palmas Arborea</t>
  </si>
  <si>
    <t>Santa Giusta</t>
  </si>
  <si>
    <t>Furtei</t>
  </si>
  <si>
    <t>Guasila</t>
  </si>
  <si>
    <t>Samassi</t>
  </si>
  <si>
    <t>Samatzai</t>
  </si>
  <si>
    <t>Sanluri</t>
  </si>
  <si>
    <t>Segariu</t>
  </si>
  <si>
    <t>Serramanna</t>
  </si>
  <si>
    <t>Serrenti</t>
  </si>
  <si>
    <t>Monastir</t>
  </si>
  <si>
    <t>Nuraminis e Villagreca</t>
  </si>
  <si>
    <t>San Sperate</t>
  </si>
  <si>
    <t>Sestu</t>
  </si>
  <si>
    <t>Ussana</t>
  </si>
  <si>
    <t>San Teodoro</t>
  </si>
  <si>
    <t>Lodè</t>
  </si>
  <si>
    <t>Posada</t>
  </si>
  <si>
    <t>Siniscola</t>
  </si>
  <si>
    <t>Torpè</t>
  </si>
  <si>
    <t>Giba e Fraz. Villarios</t>
  </si>
  <si>
    <t>Masainas e Fraz. Is Fiascus</t>
  </si>
  <si>
    <t>Narcao-Rio Murtas-Terraseo</t>
  </si>
  <si>
    <t>Perdaxius</t>
  </si>
  <si>
    <t>Piscinas</t>
  </si>
  <si>
    <t>S.Anna Arresi-is Domus-Porto Pino</t>
  </si>
  <si>
    <t>Tratalias</t>
  </si>
  <si>
    <t>Villaperuccio</t>
  </si>
  <si>
    <t>Dorgali/Cala Gonone</t>
  </si>
  <si>
    <t>Galtellì</t>
  </si>
  <si>
    <t>Irgoli</t>
  </si>
  <si>
    <t>Loculi</t>
  </si>
  <si>
    <t>Onifai</t>
  </si>
  <si>
    <t>Orosei</t>
  </si>
  <si>
    <t>Barrali</t>
  </si>
  <si>
    <t>Gesico</t>
  </si>
  <si>
    <t>Goni</t>
  </si>
  <si>
    <t>Guamaggiore</t>
  </si>
  <si>
    <t>Pimentel</t>
  </si>
  <si>
    <t>San Basilio</t>
  </si>
  <si>
    <t>Selegas</t>
  </si>
  <si>
    <t>Senorbì</t>
  </si>
  <si>
    <t>Suelli</t>
  </si>
  <si>
    <t>Alà dei sardi</t>
  </si>
  <si>
    <t>Anela</t>
  </si>
  <si>
    <t>Benetutti</t>
  </si>
  <si>
    <t>Bitti</t>
  </si>
  <si>
    <t>Nule</t>
  </si>
  <si>
    <t>Onanì</t>
  </si>
  <si>
    <t>Osidda</t>
  </si>
  <si>
    <t>Orune</t>
  </si>
  <si>
    <t>Territorio Comunale</t>
  </si>
  <si>
    <t>Data  inizio lavori</t>
  </si>
  <si>
    <t>SS</t>
  </si>
  <si>
    <t>NU</t>
  </si>
  <si>
    <t>OR</t>
  </si>
  <si>
    <t>Lavori avviati da cpl nel maggio 2011. Ripresi da ITG nel maggio 2019. Sulla data di ultimazione è stata richiesta una proroga di un anno</t>
  </si>
  <si>
    <t>da richiedere istanza di proroga</t>
  </si>
  <si>
    <t>da richiedere sospensione lavori per approvazione 2 variante depositi gnl</t>
  </si>
  <si>
    <t>con la sospensione covid, il termine ultimo è quello di ottobre 2020. Da richiedere istanza di proroga.</t>
  </si>
  <si>
    <t>Lavori avviati da CPL nel gennaio 2015. Da richiedere istanza di proroga.</t>
  </si>
  <si>
    <t>NOTE</t>
  </si>
  <si>
    <t>SU</t>
  </si>
  <si>
    <t>Lunghezza Rete di Distribuzione e interconnessione</t>
  </si>
  <si>
    <t>M</t>
  </si>
  <si>
    <t>Osilo</t>
  </si>
  <si>
    <t>Marrubiu'</t>
  </si>
  <si>
    <t>San Nicolò d'Arcidano</t>
  </si>
  <si>
    <t>Uras</t>
  </si>
  <si>
    <t>ESTENSIONI RETI GAS 
SOCIETA' - ANNO 2024</t>
  </si>
  <si>
    <t>Oristano</t>
  </si>
  <si>
    <t>lavori sospesi da marzo 2020 e ripresei a maggio 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</si>
</sst>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4"/>
      <color theme="0"/>
      <name val="Arial"/>
      <family val="2"/>
    </font>
    <font>
      <b/>
      <sz val="11"/>
      <color theme="0"/>
      <name val="Arial"/>
      <family val="2"/>
    </font>
    <font>
      <sz val="11"/>
      <color rgb="FF222222"/>
      <name val="Arial"/>
      <family val="2"/>
    </font>
    <font>
      <sz val="11"/>
      <color rgb="FF00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00B0F0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3" borderId="10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164" fontId="1" fillId="0" borderId="10" xfId="0" applyNumberFormat="1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17" fontId="1" fillId="0" borderId="3" xfId="0" applyNumberFormat="1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17" fontId="1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17" fontId="1" fillId="0" borderId="8" xfId="0" applyNumberFormat="1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17" fontId="1" fillId="0" borderId="10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/>
    </xf>
    <xf numFmtId="0" fontId="1" fillId="0" borderId="23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 wrapText="1"/>
    </xf>
    <xf numFmtId="0" fontId="2" fillId="2" borderId="2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17" fontId="1" fillId="0" borderId="3" xfId="0" applyNumberFormat="1" applyFont="1" applyBorder="1" applyAlignment="1">
      <alignment horizontal="center" vertical="center" wrapText="1"/>
    </xf>
    <xf numFmtId="17" fontId="1" fillId="0" borderId="4" xfId="0" applyNumberFormat="1" applyFont="1" applyBorder="1" applyAlignment="1">
      <alignment horizontal="center" vertical="center" wrapText="1"/>
    </xf>
    <xf numFmtId="17" fontId="1" fillId="0" borderId="1" xfId="0" applyNumberFormat="1" applyFont="1" applyBorder="1" applyAlignment="1">
      <alignment horizontal="center" vertical="center" wrapText="1"/>
    </xf>
    <xf numFmtId="17" fontId="1" fillId="0" borderId="6" xfId="0" applyNumberFormat="1" applyFont="1" applyBorder="1" applyAlignment="1">
      <alignment horizontal="center" vertical="center" wrapText="1"/>
    </xf>
    <xf numFmtId="17" fontId="1" fillId="0" borderId="8" xfId="0" applyNumberFormat="1" applyFont="1" applyBorder="1" applyAlignment="1">
      <alignment horizontal="center" vertical="center" wrapText="1"/>
    </xf>
    <xf numFmtId="17" fontId="1" fillId="0" borderId="9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1" fillId="0" borderId="16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1" fillId="0" borderId="20" xfId="0" applyFont="1" applyBorder="1" applyAlignment="1">
      <alignment horizontal="center" vertical="center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28" xfId="0" applyFont="1" applyBorder="1" applyAlignment="1">
      <alignment horizontal="center" vertical="center" wrapText="1"/>
    </xf>
    <xf numFmtId="0" fontId="1" fillId="0" borderId="29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30" xfId="0" applyFont="1" applyBorder="1" applyAlignment="1">
      <alignment horizontal="center" vertical="center" wrapText="1"/>
    </xf>
    <xf numFmtId="0" fontId="1" fillId="0" borderId="31" xfId="0" applyFont="1" applyBorder="1" applyAlignment="1">
      <alignment horizontal="center" vertical="center" wrapText="1"/>
    </xf>
    <xf numFmtId="0" fontId="1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IG45712/AppData/Local/Microsoft/Windows/INetCache/Content.Outlook/LVLE3IT5/MetaSar_Rete_ConsegnaMedea_2_1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Cons"/>
      <sheetName val="nuovo"/>
      <sheetName val="ReteSquadre"/>
      <sheetName val="TimeConsMedea"/>
      <sheetName val="TimeComplRete"/>
      <sheetName val="nuovoreport"/>
      <sheetName val="Foglio3"/>
      <sheetName val="Foglio2"/>
      <sheetName val="Foglio1"/>
    </sheetNames>
    <sheetDataSet>
      <sheetData sheetId="0"/>
      <sheetData sheetId="1">
        <row r="1">
          <cell r="G1" t="str">
            <v>id</v>
          </cell>
          <cell r="H1" t="str">
            <v>Tipo CAP</v>
          </cell>
          <cell r="I1" t="str">
            <v>Bacino</v>
          </cell>
          <cell r="J1" t="str">
            <v>Comune</v>
          </cell>
          <cell r="K1" t="str">
            <v>Rete da progetto (km)</v>
          </cell>
          <cell r="L1" t="str">
            <v>Rete Realizzabile (km)</v>
          </cell>
          <cell r="M1" t="str">
            <v>Rete Realizzata (km)</v>
          </cell>
          <cell r="N1" t="str">
            <v>Rete da realizzare (km)</v>
          </cell>
          <cell r="O1" t="str">
            <v>Comuni ultimati</v>
          </cell>
          <cell r="P1" t="str">
            <v>Previsione completamento rete</v>
          </cell>
          <cell r="Q1" t="str">
            <v>Consegne parziali a Medea (km)</v>
          </cell>
          <cell r="R1" t="str">
            <v xml:space="preserve">Data Consegna parziale a Medea </v>
          </cell>
          <cell r="S1" t="str">
            <v>Consegnati a Medea</v>
          </cell>
          <cell r="T1" t="str">
            <v>Rete rimanente da consegnare a Medea (km)</v>
          </cell>
          <cell r="U1" t="str">
            <v>Previsione consegna definitiva a Medea</v>
          </cell>
          <cell r="V1" t="str">
            <v>Note</v>
          </cell>
          <cell r="W1" t="str">
            <v>ConsegnatiParz</v>
          </cell>
          <cell r="X1" t="str">
            <v>ConsegnatiInt</v>
          </cell>
          <cell r="Y1" t="str">
            <v>idBac</v>
          </cell>
          <cell r="Z1" t="str">
            <v>Progetto</v>
          </cell>
          <cell r="AA1" t="str">
            <v>Realizzato</v>
          </cell>
        </row>
        <row r="2">
          <cell r="G2">
            <v>1</v>
          </cell>
          <cell r="H2" t="str">
            <v>≤ 5.250 €/pdr</v>
          </cell>
          <cell r="I2" t="str">
            <v>Bacino 4</v>
          </cell>
          <cell r="J2" t="str">
            <v>Porto Torres</v>
          </cell>
          <cell r="K2">
            <v>39.971880000000006</v>
          </cell>
          <cell r="L2">
            <v>38.311900000000001</v>
          </cell>
          <cell r="M2">
            <v>38.311900000000001</v>
          </cell>
          <cell r="N2">
            <v>0</v>
          </cell>
          <cell r="O2">
            <v>1</v>
          </cell>
          <cell r="P2">
            <v>44075</v>
          </cell>
          <cell r="S2">
            <v>0</v>
          </cell>
          <cell r="T2">
            <v>39.971880000000006</v>
          </cell>
          <cell r="U2">
            <v>44105</v>
          </cell>
          <cell r="W2">
            <v>0</v>
          </cell>
          <cell r="X2">
            <v>0</v>
          </cell>
          <cell r="Y2">
            <v>1</v>
          </cell>
          <cell r="Z2">
            <v>39.971880000000006</v>
          </cell>
          <cell r="AA2">
            <v>38.311900000000001</v>
          </cell>
        </row>
        <row r="3">
          <cell r="G3">
            <v>2</v>
          </cell>
          <cell r="H3" t="str">
            <v>≤ 5.250 €/pdr</v>
          </cell>
          <cell r="I3" t="str">
            <v>Bacino 4</v>
          </cell>
          <cell r="J3" t="str">
            <v>Sorso</v>
          </cell>
          <cell r="K3">
            <v>33.144439999999996</v>
          </cell>
          <cell r="L3">
            <v>31.826339999999995</v>
          </cell>
          <cell r="M3">
            <v>29.338200000000001</v>
          </cell>
          <cell r="N3">
            <v>2.4881399999999942</v>
          </cell>
          <cell r="O3">
            <v>0</v>
          </cell>
          <cell r="P3">
            <v>44136</v>
          </cell>
          <cell r="S3">
            <v>0</v>
          </cell>
          <cell r="T3">
            <v>33.144439999999996</v>
          </cell>
          <cell r="U3">
            <v>44166</v>
          </cell>
          <cell r="W3">
            <v>0</v>
          </cell>
          <cell r="X3">
            <v>0</v>
          </cell>
          <cell r="Y3">
            <v>1</v>
          </cell>
          <cell r="Z3">
            <v>33.144439999999996</v>
          </cell>
          <cell r="AA3">
            <v>29.338200000000001</v>
          </cell>
        </row>
        <row r="4">
          <cell r="G4">
            <v>3</v>
          </cell>
          <cell r="H4" t="str">
            <v>≤ 5.250 €/pdr</v>
          </cell>
          <cell r="I4" t="str">
            <v>Bacino 4</v>
          </cell>
          <cell r="J4" t="str">
            <v>Sennori</v>
          </cell>
          <cell r="K4">
            <v>25.525729999999999</v>
          </cell>
          <cell r="L4">
            <v>23.156110000000002</v>
          </cell>
          <cell r="M4">
            <v>22.289549999999995</v>
          </cell>
          <cell r="N4">
            <v>0.86656000000000688</v>
          </cell>
          <cell r="O4">
            <v>0</v>
          </cell>
          <cell r="P4">
            <v>44105</v>
          </cell>
          <cell r="S4">
            <v>0</v>
          </cell>
          <cell r="T4">
            <v>25.525729999999999</v>
          </cell>
          <cell r="U4">
            <v>44136</v>
          </cell>
          <cell r="W4">
            <v>0</v>
          </cell>
          <cell r="X4">
            <v>0</v>
          </cell>
          <cell r="Y4">
            <v>1</v>
          </cell>
          <cell r="Z4">
            <v>25.525729999999999</v>
          </cell>
          <cell r="AA4">
            <v>22.289549999999995</v>
          </cell>
        </row>
        <row r="5">
          <cell r="G5">
            <v>4</v>
          </cell>
          <cell r="H5" t="str">
            <v>≤ 5.250 €/pdr</v>
          </cell>
          <cell r="I5" t="str">
            <v>Bacino 4</v>
          </cell>
          <cell r="J5" t="str">
            <v xml:space="preserve">Osilo </v>
          </cell>
          <cell r="K5">
            <v>9.8956</v>
          </cell>
          <cell r="L5">
            <v>9.0392100000000006</v>
          </cell>
          <cell r="M5">
            <v>8.5762499999999982</v>
          </cell>
          <cell r="N5">
            <v>0.46296000000000248</v>
          </cell>
          <cell r="O5">
            <v>0</v>
          </cell>
          <cell r="P5">
            <v>44136</v>
          </cell>
          <cell r="S5">
            <v>0</v>
          </cell>
          <cell r="T5">
            <v>9.8956</v>
          </cell>
          <cell r="U5">
            <v>44166</v>
          </cell>
          <cell r="W5">
            <v>0</v>
          </cell>
          <cell r="X5">
            <v>0</v>
          </cell>
          <cell r="Y5">
            <v>1</v>
          </cell>
          <cell r="Z5">
            <v>9.8956</v>
          </cell>
          <cell r="AA5">
            <v>8.5762499999999982</v>
          </cell>
        </row>
        <row r="6">
          <cell r="G6">
            <v>5</v>
          </cell>
          <cell r="H6" t="str">
            <v>≤ 5.250 €/pdr</v>
          </cell>
          <cell r="I6" t="str">
            <v>Bacino 4</v>
          </cell>
          <cell r="J6" t="str">
            <v>Stintino</v>
          </cell>
          <cell r="K6">
            <v>8.5350300000000008</v>
          </cell>
          <cell r="L6">
            <v>7.8697700000000008</v>
          </cell>
          <cell r="M6">
            <v>7.0136999999999992</v>
          </cell>
          <cell r="N6">
            <v>0.85607000000000166</v>
          </cell>
          <cell r="O6">
            <v>0</v>
          </cell>
          <cell r="Q6">
            <v>5</v>
          </cell>
          <cell r="R6">
            <v>43800</v>
          </cell>
          <cell r="S6">
            <v>2</v>
          </cell>
          <cell r="U6" t="str">
            <v/>
          </cell>
          <cell r="W6">
            <v>1</v>
          </cell>
          <cell r="X6">
            <v>0</v>
          </cell>
          <cell r="Y6">
            <v>1</v>
          </cell>
          <cell r="Z6">
            <v>8.5350300000000008</v>
          </cell>
          <cell r="AA6">
            <v>7.0136999999999992</v>
          </cell>
        </row>
        <row r="7">
          <cell r="G7">
            <v>6</v>
          </cell>
          <cell r="H7" t="str">
            <v>≤ 5.250 €/pdr</v>
          </cell>
          <cell r="I7" t="str">
            <v>Bacino 4</v>
          </cell>
          <cell r="J7" t="str">
            <v>Stintino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44136</v>
          </cell>
          <cell r="S7">
            <v>0</v>
          </cell>
          <cell r="T7">
            <v>3.5350300000000008</v>
          </cell>
          <cell r="U7">
            <v>44197</v>
          </cell>
          <cell r="W7">
            <v>0</v>
          </cell>
          <cell r="X7">
            <v>0</v>
          </cell>
          <cell r="Y7">
            <v>1</v>
          </cell>
          <cell r="AA7">
            <v>0</v>
          </cell>
        </row>
        <row r="8">
          <cell r="G8">
            <v>7</v>
          </cell>
          <cell r="H8" t="str">
            <v>≤ 5.250 €/pdr</v>
          </cell>
          <cell r="I8" t="str">
            <v>Bacino 6</v>
          </cell>
          <cell r="J8" t="str">
            <v>Alghero</v>
          </cell>
          <cell r="K8">
            <v>83.2</v>
          </cell>
          <cell r="L8">
            <v>83.2</v>
          </cell>
          <cell r="M8">
            <v>55.354680000000009</v>
          </cell>
          <cell r="N8">
            <v>27.845319999999994</v>
          </cell>
          <cell r="O8">
            <v>0</v>
          </cell>
          <cell r="Q8">
            <v>10</v>
          </cell>
          <cell r="R8">
            <v>44044</v>
          </cell>
          <cell r="S8">
            <v>2</v>
          </cell>
          <cell r="U8" t="str">
            <v/>
          </cell>
          <cell r="W8">
            <v>1</v>
          </cell>
          <cell r="X8">
            <v>0</v>
          </cell>
          <cell r="Y8">
            <v>2</v>
          </cell>
          <cell r="Z8">
            <v>83.2</v>
          </cell>
          <cell r="AA8">
            <v>55.354680000000009</v>
          </cell>
        </row>
        <row r="9">
          <cell r="G9">
            <v>8</v>
          </cell>
          <cell r="H9" t="str">
            <v>≤ 5.250 €/pdr</v>
          </cell>
          <cell r="I9" t="str">
            <v>Bacino 6</v>
          </cell>
          <cell r="J9" t="str">
            <v>Alghero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44378</v>
          </cell>
          <cell r="S9">
            <v>0</v>
          </cell>
          <cell r="T9">
            <v>73.2</v>
          </cell>
          <cell r="U9">
            <v>44409</v>
          </cell>
          <cell r="W9">
            <v>0</v>
          </cell>
          <cell r="X9">
            <v>0</v>
          </cell>
          <cell r="Y9">
            <v>2</v>
          </cell>
          <cell r="AA9">
            <v>0</v>
          </cell>
        </row>
        <row r="10">
          <cell r="G10">
            <v>9</v>
          </cell>
          <cell r="H10" t="str">
            <v>≤ 5.250 €/pdr</v>
          </cell>
          <cell r="I10" t="str">
            <v>Bacino 6</v>
          </cell>
          <cell r="J10" t="str">
            <v>Olmedo</v>
          </cell>
          <cell r="K10">
            <v>14.1</v>
          </cell>
          <cell r="L10">
            <v>14.1</v>
          </cell>
          <cell r="M10">
            <v>11.224300000000001</v>
          </cell>
          <cell r="N10">
            <v>2.8756999999999984</v>
          </cell>
          <cell r="O10">
            <v>0</v>
          </cell>
          <cell r="P10">
            <v>44166</v>
          </cell>
          <cell r="S10">
            <v>0</v>
          </cell>
          <cell r="T10">
            <v>14.1</v>
          </cell>
          <cell r="U10">
            <v>44197</v>
          </cell>
          <cell r="W10">
            <v>0</v>
          </cell>
          <cell r="X10">
            <v>0</v>
          </cell>
          <cell r="Y10">
            <v>2</v>
          </cell>
          <cell r="Z10">
            <v>14.1</v>
          </cell>
          <cell r="AA10">
            <v>11.224300000000001</v>
          </cell>
        </row>
        <row r="11">
          <cell r="G11">
            <v>10</v>
          </cell>
          <cell r="H11" t="str">
            <v>≤ 5.250 €/pdr</v>
          </cell>
          <cell r="I11" t="str">
            <v>Bacino 19</v>
          </cell>
          <cell r="J11" t="str">
            <v>Marrubiu</v>
          </cell>
          <cell r="K11">
            <v>25.5413</v>
          </cell>
          <cell r="L11">
            <v>25.02168</v>
          </cell>
          <cell r="M11">
            <v>24.876300000000008</v>
          </cell>
          <cell r="N11">
            <v>0.14537999999999229</v>
          </cell>
          <cell r="O11">
            <v>0</v>
          </cell>
          <cell r="P11">
            <v>44013</v>
          </cell>
          <cell r="S11">
            <v>0</v>
          </cell>
          <cell r="T11">
            <v>25.5413</v>
          </cell>
          <cell r="U11">
            <v>44075</v>
          </cell>
          <cell r="W11">
            <v>0</v>
          </cell>
          <cell r="X11">
            <v>0</v>
          </cell>
          <cell r="Y11">
            <v>3</v>
          </cell>
          <cell r="Z11">
            <v>25.5413</v>
          </cell>
          <cell r="AA11">
            <v>24.876300000000008</v>
          </cell>
        </row>
        <row r="12">
          <cell r="G12">
            <v>11</v>
          </cell>
          <cell r="H12" t="str">
            <v>≤ 5.250 €/pdr</v>
          </cell>
          <cell r="I12" t="str">
            <v>Bacino 19</v>
          </cell>
          <cell r="J12" t="str">
            <v>Mogoro</v>
          </cell>
          <cell r="K12">
            <v>22.520430000000001</v>
          </cell>
          <cell r="L12">
            <v>22.52026</v>
          </cell>
          <cell r="M12">
            <v>21.67</v>
          </cell>
          <cell r="N12">
            <v>0.85025999999999868</v>
          </cell>
          <cell r="O12">
            <v>0</v>
          </cell>
          <cell r="P12">
            <v>44044</v>
          </cell>
          <cell r="S12">
            <v>0</v>
          </cell>
          <cell r="T12">
            <v>22.520430000000001</v>
          </cell>
          <cell r="U12">
            <v>44075</v>
          </cell>
          <cell r="W12">
            <v>0</v>
          </cell>
          <cell r="X12">
            <v>0</v>
          </cell>
          <cell r="Y12">
            <v>3</v>
          </cell>
          <cell r="Z12">
            <v>22.520430000000001</v>
          </cell>
          <cell r="AA12">
            <v>21.67</v>
          </cell>
        </row>
        <row r="13">
          <cell r="G13">
            <v>12</v>
          </cell>
          <cell r="H13" t="str">
            <v>≤ 5.250 €/pdr</v>
          </cell>
          <cell r="I13" t="str">
            <v>Bacino 19</v>
          </cell>
          <cell r="J13" t="str">
            <v>Palmas Arborea</v>
          </cell>
          <cell r="K13">
            <v>6.7487599999999999</v>
          </cell>
          <cell r="L13">
            <v>6.7478800000000012</v>
          </cell>
          <cell r="M13">
            <v>6.7478800000000012</v>
          </cell>
          <cell r="N13">
            <v>0</v>
          </cell>
          <cell r="O13">
            <v>1</v>
          </cell>
          <cell r="P13">
            <v>44013</v>
          </cell>
          <cell r="S13">
            <v>0</v>
          </cell>
          <cell r="T13">
            <v>6.7487599999999999</v>
          </cell>
          <cell r="U13">
            <v>44075</v>
          </cell>
          <cell r="W13">
            <v>0</v>
          </cell>
          <cell r="X13">
            <v>0</v>
          </cell>
          <cell r="Y13">
            <v>3</v>
          </cell>
          <cell r="Z13">
            <v>6.7487599999999999</v>
          </cell>
          <cell r="AA13">
            <v>6.7478800000000012</v>
          </cell>
        </row>
        <row r="14">
          <cell r="G14">
            <v>13</v>
          </cell>
          <cell r="H14" t="str">
            <v>≤ 5.250 €/pdr</v>
          </cell>
          <cell r="I14" t="str">
            <v>Bacino 19</v>
          </cell>
          <cell r="J14" t="str">
            <v>Santa Giusta</v>
          </cell>
          <cell r="K14">
            <v>17.267430000000001</v>
          </cell>
          <cell r="L14">
            <v>17.118929999999999</v>
          </cell>
          <cell r="M14">
            <v>17.118929999999999</v>
          </cell>
          <cell r="N14">
            <v>0</v>
          </cell>
          <cell r="O14">
            <v>1</v>
          </cell>
          <cell r="P14">
            <v>44044</v>
          </cell>
          <cell r="S14">
            <v>0</v>
          </cell>
          <cell r="T14">
            <v>17.267430000000001</v>
          </cell>
          <cell r="U14">
            <v>44075</v>
          </cell>
          <cell r="W14">
            <v>0</v>
          </cell>
          <cell r="X14">
            <v>0</v>
          </cell>
          <cell r="Y14">
            <v>3</v>
          </cell>
          <cell r="Z14">
            <v>17.267430000000001</v>
          </cell>
          <cell r="AA14">
            <v>17.118929999999999</v>
          </cell>
        </row>
        <row r="15">
          <cell r="G15">
            <v>14</v>
          </cell>
          <cell r="H15" t="str">
            <v>≤ 5.250 €/pdr</v>
          </cell>
          <cell r="I15" t="str">
            <v>Bacino 19</v>
          </cell>
          <cell r="J15" t="str">
            <v>San Nicolò  d'Arcidano</v>
          </cell>
          <cell r="K15">
            <v>12.91924</v>
          </cell>
          <cell r="L15">
            <v>12.90161</v>
          </cell>
          <cell r="M15">
            <v>12.777899999999997</v>
          </cell>
          <cell r="N15">
            <v>0.12371000000000265</v>
          </cell>
          <cell r="O15">
            <v>0</v>
          </cell>
          <cell r="P15">
            <v>44013</v>
          </cell>
          <cell r="S15">
            <v>0</v>
          </cell>
          <cell r="T15">
            <v>12.91924</v>
          </cell>
          <cell r="U15">
            <v>44075</v>
          </cell>
          <cell r="W15">
            <v>0</v>
          </cell>
          <cell r="X15">
            <v>0</v>
          </cell>
          <cell r="Y15">
            <v>3</v>
          </cell>
          <cell r="Z15">
            <v>12.91924</v>
          </cell>
          <cell r="AA15">
            <v>12.777899999999997</v>
          </cell>
        </row>
        <row r="16">
          <cell r="G16">
            <v>15</v>
          </cell>
          <cell r="H16" t="str">
            <v>≤ 5.250 €/pdr</v>
          </cell>
          <cell r="I16" t="str">
            <v>Bacino 19</v>
          </cell>
          <cell r="J16" t="str">
            <v xml:space="preserve">Uras </v>
          </cell>
          <cell r="K16">
            <v>17.537400000000002</v>
          </cell>
          <cell r="L16">
            <v>17.537400000000002</v>
          </cell>
          <cell r="M16">
            <v>16.865350000000003</v>
          </cell>
          <cell r="N16">
            <v>0.6720499999999987</v>
          </cell>
          <cell r="O16">
            <v>0</v>
          </cell>
          <cell r="P16">
            <v>44013</v>
          </cell>
          <cell r="S16">
            <v>0</v>
          </cell>
          <cell r="T16">
            <v>17.537400000000002</v>
          </cell>
          <cell r="U16">
            <v>44075</v>
          </cell>
          <cell r="W16">
            <v>0</v>
          </cell>
          <cell r="X16">
            <v>0</v>
          </cell>
          <cell r="Y16">
            <v>3</v>
          </cell>
          <cell r="Z16">
            <v>17.537400000000002</v>
          </cell>
          <cell r="AA16">
            <v>16.865350000000003</v>
          </cell>
        </row>
        <row r="17">
          <cell r="G17">
            <v>16</v>
          </cell>
          <cell r="H17" t="str">
            <v>≤ 5.250 €/pdr</v>
          </cell>
          <cell r="I17" t="str">
            <v>Bacino 27</v>
          </cell>
          <cell r="J17" t="str">
            <v>Furtei</v>
          </cell>
          <cell r="K17">
            <v>0</v>
          </cell>
          <cell r="L17">
            <v>0</v>
          </cell>
          <cell r="M17">
            <v>0</v>
          </cell>
          <cell r="N17">
            <v>0</v>
          </cell>
          <cell r="O17">
            <v>0</v>
          </cell>
          <cell r="P17" t="str">
            <v/>
          </cell>
          <cell r="S17">
            <v>0</v>
          </cell>
          <cell r="T17">
            <v>0</v>
          </cell>
          <cell r="U17" t="str">
            <v/>
          </cell>
          <cell r="W17">
            <v>0</v>
          </cell>
          <cell r="X17">
            <v>0</v>
          </cell>
          <cell r="Y17">
            <v>4</v>
          </cell>
          <cell r="Z17">
            <v>0</v>
          </cell>
          <cell r="AA17">
            <v>0</v>
          </cell>
        </row>
        <row r="18">
          <cell r="G18">
            <v>17</v>
          </cell>
          <cell r="H18" t="str">
            <v>≤ 5.250 €/pdr</v>
          </cell>
          <cell r="I18" t="str">
            <v>Bacino 27</v>
          </cell>
          <cell r="J18" t="str">
            <v>Guasila</v>
          </cell>
          <cell r="K18">
            <v>18.449739999999998</v>
          </cell>
          <cell r="L18">
            <v>18.449739999999998</v>
          </cell>
          <cell r="M18">
            <v>13.656000000000004</v>
          </cell>
          <cell r="N18">
            <v>4.7937399999999943</v>
          </cell>
          <cell r="O18">
            <v>0</v>
          </cell>
          <cell r="P18">
            <v>44197</v>
          </cell>
          <cell r="S18">
            <v>0</v>
          </cell>
          <cell r="T18">
            <v>18.449739999999998</v>
          </cell>
          <cell r="U18">
            <v>44228</v>
          </cell>
          <cell r="W18">
            <v>0</v>
          </cell>
          <cell r="X18">
            <v>0</v>
          </cell>
          <cell r="Y18">
            <v>4</v>
          </cell>
          <cell r="Z18">
            <v>18.449739999999998</v>
          </cell>
          <cell r="AA18">
            <v>13.656000000000004</v>
          </cell>
        </row>
        <row r="19">
          <cell r="G19">
            <v>18</v>
          </cell>
          <cell r="H19" t="str">
            <v>≤ 5.250 €/pdr</v>
          </cell>
          <cell r="I19" t="str">
            <v>Bacino 27</v>
          </cell>
          <cell r="J19" t="str">
            <v>Samassi</v>
          </cell>
          <cell r="K19">
            <v>28.450830000000003</v>
          </cell>
          <cell r="L19">
            <v>28.450830000000003</v>
          </cell>
          <cell r="M19">
            <v>14.810610000000002</v>
          </cell>
          <cell r="N19">
            <v>13.640220000000001</v>
          </cell>
          <cell r="O19">
            <v>0</v>
          </cell>
          <cell r="P19">
            <v>44256</v>
          </cell>
          <cell r="S19">
            <v>0</v>
          </cell>
          <cell r="T19">
            <v>28.450830000000003</v>
          </cell>
          <cell r="U19">
            <v>44287</v>
          </cell>
          <cell r="W19">
            <v>0</v>
          </cell>
          <cell r="X19">
            <v>0</v>
          </cell>
          <cell r="Y19">
            <v>4</v>
          </cell>
          <cell r="Z19">
            <v>28.450830000000003</v>
          </cell>
          <cell r="AA19">
            <v>14.810610000000002</v>
          </cell>
        </row>
        <row r="20">
          <cell r="G20">
            <v>19</v>
          </cell>
          <cell r="H20" t="str">
            <v>≤ 5.250 €/pdr</v>
          </cell>
          <cell r="I20" t="str">
            <v>Bacino 27</v>
          </cell>
          <cell r="J20" t="str">
            <v>Samatzai</v>
          </cell>
          <cell r="K20">
            <v>12.26294</v>
          </cell>
          <cell r="L20">
            <v>12.26294</v>
          </cell>
          <cell r="M20">
            <v>6.5495499999999991</v>
          </cell>
          <cell r="N20">
            <v>5.7133900000000013</v>
          </cell>
          <cell r="O20">
            <v>0</v>
          </cell>
          <cell r="P20">
            <v>44197</v>
          </cell>
          <cell r="S20">
            <v>0</v>
          </cell>
          <cell r="T20">
            <v>12.26294</v>
          </cell>
          <cell r="U20">
            <v>44228</v>
          </cell>
          <cell r="W20">
            <v>0</v>
          </cell>
          <cell r="X20">
            <v>0</v>
          </cell>
          <cell r="Y20">
            <v>4</v>
          </cell>
          <cell r="Z20">
            <v>12.26294</v>
          </cell>
          <cell r="AA20">
            <v>6.5495499999999991</v>
          </cell>
        </row>
        <row r="21">
          <cell r="G21">
            <v>20</v>
          </cell>
          <cell r="H21" t="str">
            <v>≤ 5.250 €/pdr</v>
          </cell>
          <cell r="I21" t="str">
            <v>Bacino 27</v>
          </cell>
          <cell r="J21" t="str">
            <v>Sanluri</v>
          </cell>
          <cell r="K21">
            <v>40.909320000000001</v>
          </cell>
          <cell r="L21">
            <v>39.657429999999998</v>
          </cell>
          <cell r="M21">
            <v>39.657429999999998</v>
          </cell>
          <cell r="N21">
            <v>0</v>
          </cell>
          <cell r="O21">
            <v>1</v>
          </cell>
          <cell r="P21">
            <v>44044</v>
          </cell>
          <cell r="S21">
            <v>0</v>
          </cell>
          <cell r="T21">
            <v>40.909320000000001</v>
          </cell>
          <cell r="U21">
            <v>44105</v>
          </cell>
          <cell r="W21">
            <v>0</v>
          </cell>
          <cell r="X21">
            <v>0</v>
          </cell>
          <cell r="Y21">
            <v>4</v>
          </cell>
          <cell r="Z21">
            <v>40.909320000000001</v>
          </cell>
          <cell r="AA21">
            <v>39.657429999999998</v>
          </cell>
        </row>
        <row r="22">
          <cell r="G22">
            <v>21</v>
          </cell>
          <cell r="H22" t="str">
            <v>≤ 5.250 €/pdr</v>
          </cell>
          <cell r="I22" t="str">
            <v>Bacino 27</v>
          </cell>
          <cell r="J22" t="str">
            <v>Segariu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0</v>
          </cell>
          <cell r="P22" t="str">
            <v/>
          </cell>
          <cell r="S22">
            <v>0</v>
          </cell>
          <cell r="T22">
            <v>0</v>
          </cell>
          <cell r="U22" t="str">
            <v/>
          </cell>
          <cell r="W22">
            <v>0</v>
          </cell>
          <cell r="X22">
            <v>0</v>
          </cell>
          <cell r="Y22">
            <v>4</v>
          </cell>
          <cell r="Z22">
            <v>0</v>
          </cell>
          <cell r="AA22">
            <v>0</v>
          </cell>
        </row>
        <row r="23">
          <cell r="G23">
            <v>22</v>
          </cell>
          <cell r="H23" t="str">
            <v>≤ 5.250 €/pdr</v>
          </cell>
          <cell r="I23" t="str">
            <v>Bacino 27</v>
          </cell>
          <cell r="J23" t="str">
            <v>Serramanna</v>
          </cell>
          <cell r="K23">
            <v>40.67548</v>
          </cell>
          <cell r="L23">
            <v>40.67548</v>
          </cell>
          <cell r="M23">
            <v>33.033650000000002</v>
          </cell>
          <cell r="N23">
            <v>7.6418299999999988</v>
          </cell>
          <cell r="O23">
            <v>0</v>
          </cell>
          <cell r="P23">
            <v>44256</v>
          </cell>
          <cell r="S23">
            <v>0</v>
          </cell>
          <cell r="T23">
            <v>40.67548</v>
          </cell>
          <cell r="U23">
            <v>44287</v>
          </cell>
          <cell r="W23">
            <v>0</v>
          </cell>
          <cell r="X23">
            <v>0</v>
          </cell>
          <cell r="Y23">
            <v>4</v>
          </cell>
          <cell r="Z23">
            <v>40.67548</v>
          </cell>
          <cell r="AA23">
            <v>33.033650000000002</v>
          </cell>
        </row>
        <row r="24">
          <cell r="G24">
            <v>23</v>
          </cell>
          <cell r="H24" t="str">
            <v>≤ 5.250 €/pdr</v>
          </cell>
          <cell r="I24" t="str">
            <v>Bacino 27</v>
          </cell>
          <cell r="J24" t="str">
            <v>Serrenti</v>
          </cell>
          <cell r="K24">
            <v>26.981210000000001</v>
          </cell>
          <cell r="L24">
            <v>26.981210000000001</v>
          </cell>
          <cell r="M24">
            <v>24.489370000000001</v>
          </cell>
          <cell r="N24">
            <v>2.4918399999999998</v>
          </cell>
          <cell r="O24">
            <v>0</v>
          </cell>
          <cell r="P24">
            <v>44166</v>
          </cell>
          <cell r="S24">
            <v>0</v>
          </cell>
          <cell r="T24">
            <v>26.981210000000001</v>
          </cell>
          <cell r="U24">
            <v>44197</v>
          </cell>
          <cell r="W24">
            <v>0</v>
          </cell>
          <cell r="X24">
            <v>0</v>
          </cell>
          <cell r="Y24">
            <v>4</v>
          </cell>
          <cell r="Z24">
            <v>26.981210000000001</v>
          </cell>
          <cell r="AA24">
            <v>24.489370000000001</v>
          </cell>
        </row>
        <row r="25">
          <cell r="G25">
            <v>24</v>
          </cell>
          <cell r="H25" t="str">
            <v>≤ 5.250 €/pdr</v>
          </cell>
          <cell r="I25" t="str">
            <v>Bacino 37</v>
          </cell>
          <cell r="J25" t="str">
            <v>Monastir</v>
          </cell>
          <cell r="K25">
            <v>14.433240000000001</v>
          </cell>
          <cell r="L25">
            <v>10.330050000000004</v>
          </cell>
          <cell r="M25">
            <v>10.330050000000004</v>
          </cell>
          <cell r="N25">
            <v>0</v>
          </cell>
          <cell r="O25">
            <v>1</v>
          </cell>
          <cell r="P25">
            <v>44166</v>
          </cell>
          <cell r="S25">
            <v>0</v>
          </cell>
          <cell r="T25">
            <v>14.433240000000001</v>
          </cell>
          <cell r="U25">
            <v>44197</v>
          </cell>
          <cell r="W25">
            <v>0</v>
          </cell>
          <cell r="X25">
            <v>0</v>
          </cell>
          <cell r="Y25">
            <v>5</v>
          </cell>
          <cell r="Z25">
            <v>14.433240000000001</v>
          </cell>
          <cell r="AA25">
            <v>10.330050000000004</v>
          </cell>
        </row>
        <row r="26">
          <cell r="G26">
            <v>25</v>
          </cell>
          <cell r="H26" t="str">
            <v>≤ 5.250 €/pdr</v>
          </cell>
          <cell r="I26" t="str">
            <v>Bacino 37</v>
          </cell>
          <cell r="J26" t="str">
            <v>Nuraminis e Villagreca</v>
          </cell>
          <cell r="K26">
            <v>14.29856</v>
          </cell>
          <cell r="L26">
            <v>14.134840000000001</v>
          </cell>
          <cell r="M26">
            <v>14.134840000000001</v>
          </cell>
          <cell r="N26">
            <v>0</v>
          </cell>
          <cell r="O26">
            <v>1</v>
          </cell>
          <cell r="P26">
            <v>44136</v>
          </cell>
          <cell r="S26">
            <v>0</v>
          </cell>
          <cell r="T26">
            <v>14.29856</v>
          </cell>
          <cell r="U26">
            <v>44197</v>
          </cell>
          <cell r="W26">
            <v>0</v>
          </cell>
          <cell r="X26">
            <v>0</v>
          </cell>
          <cell r="Y26">
            <v>5</v>
          </cell>
          <cell r="Z26">
            <v>14.29856</v>
          </cell>
          <cell r="AA26">
            <v>14.134840000000001</v>
          </cell>
        </row>
        <row r="27">
          <cell r="G27">
            <v>26</v>
          </cell>
          <cell r="H27" t="str">
            <v>≤ 5.250 €/pdr</v>
          </cell>
          <cell r="I27" t="str">
            <v>Bacino 37</v>
          </cell>
          <cell r="J27" t="str">
            <v>San Sperate</v>
          </cell>
          <cell r="K27">
            <v>25.949360000000002</v>
          </cell>
          <cell r="L27">
            <v>25.64029</v>
          </cell>
          <cell r="M27">
            <v>24.791849999999997</v>
          </cell>
          <cell r="N27">
            <v>0.84844000000000364</v>
          </cell>
          <cell r="O27">
            <v>0</v>
          </cell>
          <cell r="P27">
            <v>44166</v>
          </cell>
          <cell r="S27">
            <v>0</v>
          </cell>
          <cell r="T27">
            <v>25.949360000000002</v>
          </cell>
          <cell r="U27">
            <v>44197</v>
          </cell>
          <cell r="W27">
            <v>0</v>
          </cell>
          <cell r="X27">
            <v>0</v>
          </cell>
          <cell r="Y27">
            <v>5</v>
          </cell>
          <cell r="Z27">
            <v>25.949360000000002</v>
          </cell>
          <cell r="AA27">
            <v>24.791849999999997</v>
          </cell>
        </row>
        <row r="28">
          <cell r="G28">
            <v>27</v>
          </cell>
          <cell r="H28" t="str">
            <v>≤ 5.250 €/pdr</v>
          </cell>
          <cell r="I28" t="str">
            <v>Bacino 37</v>
          </cell>
          <cell r="J28" t="str">
            <v>Sestu</v>
          </cell>
          <cell r="K28">
            <v>48.609850000000009</v>
          </cell>
          <cell r="L28">
            <v>44.757710000000003</v>
          </cell>
          <cell r="M28">
            <v>36.815990000000006</v>
          </cell>
          <cell r="N28">
            <v>7.9417199999999966</v>
          </cell>
          <cell r="O28">
            <v>0</v>
          </cell>
          <cell r="P28">
            <v>44166</v>
          </cell>
          <cell r="S28">
            <v>0</v>
          </cell>
          <cell r="T28">
            <v>48.609850000000009</v>
          </cell>
          <cell r="U28">
            <v>44197</v>
          </cell>
          <cell r="W28">
            <v>0</v>
          </cell>
          <cell r="X28">
            <v>0</v>
          </cell>
          <cell r="Y28">
            <v>5</v>
          </cell>
          <cell r="Z28">
            <v>48.609850000000009</v>
          </cell>
          <cell r="AA28">
            <v>36.815990000000006</v>
          </cell>
        </row>
        <row r="29">
          <cell r="G29">
            <v>28</v>
          </cell>
          <cell r="H29" t="str">
            <v>≤ 5.250 €/pdr</v>
          </cell>
          <cell r="I29" t="str">
            <v>Bacino 37</v>
          </cell>
          <cell r="J29" t="str">
            <v>Ussana</v>
          </cell>
          <cell r="K29">
            <v>13.890510000000001</v>
          </cell>
          <cell r="L29">
            <v>13.890510000000001</v>
          </cell>
          <cell r="M29">
            <v>13.3132</v>
          </cell>
          <cell r="N29">
            <v>0.57731000000000066</v>
          </cell>
          <cell r="O29">
            <v>0</v>
          </cell>
          <cell r="P29">
            <v>44166</v>
          </cell>
          <cell r="S29">
            <v>0</v>
          </cell>
          <cell r="T29">
            <v>13.890510000000001</v>
          </cell>
          <cell r="U29">
            <v>44197</v>
          </cell>
          <cell r="W29">
            <v>0</v>
          </cell>
          <cell r="X29">
            <v>0</v>
          </cell>
          <cell r="Y29">
            <v>5</v>
          </cell>
          <cell r="Z29">
            <v>13.890510000000001</v>
          </cell>
          <cell r="AA29">
            <v>13.3132</v>
          </cell>
        </row>
        <row r="30">
          <cell r="G30">
            <v>29</v>
          </cell>
          <cell r="H30" t="str">
            <v>≤ 5.250 €/pdr</v>
          </cell>
          <cell r="I30" t="str">
            <v>Bacino 11</v>
          </cell>
          <cell r="J30" t="str">
            <v>San Teodoro</v>
          </cell>
          <cell r="K30">
            <v>23.956599999999998</v>
          </cell>
          <cell r="L30">
            <v>23.956599999999998</v>
          </cell>
          <cell r="M30">
            <v>6.1685100000000022</v>
          </cell>
          <cell r="N30">
            <v>17.788089999999997</v>
          </cell>
          <cell r="O30">
            <v>0</v>
          </cell>
          <cell r="P30">
            <v>44287</v>
          </cell>
          <cell r="S30">
            <v>0</v>
          </cell>
          <cell r="T30">
            <v>23.956599999999998</v>
          </cell>
          <cell r="U30">
            <v>44317</v>
          </cell>
          <cell r="W30">
            <v>0</v>
          </cell>
          <cell r="X30">
            <v>0</v>
          </cell>
          <cell r="Y30">
            <v>7</v>
          </cell>
          <cell r="Z30">
            <v>23.956599999999998</v>
          </cell>
          <cell r="AA30">
            <v>6.1685100000000022</v>
          </cell>
        </row>
        <row r="31">
          <cell r="G31">
            <v>30</v>
          </cell>
          <cell r="H31" t="str">
            <v>≤ 5.250 €/pdr</v>
          </cell>
          <cell r="I31" t="str">
            <v>Bacino 11</v>
          </cell>
          <cell r="J31" t="str">
            <v>Lodè</v>
          </cell>
          <cell r="K31">
            <v>10.209540000000001</v>
          </cell>
          <cell r="L31">
            <v>10.209540000000001</v>
          </cell>
          <cell r="M31">
            <v>5.1950699999999994</v>
          </cell>
          <cell r="N31">
            <v>5.0144700000000011</v>
          </cell>
          <cell r="O31">
            <v>0</v>
          </cell>
          <cell r="P31">
            <v>44228</v>
          </cell>
          <cell r="S31">
            <v>0</v>
          </cell>
          <cell r="T31">
            <v>10.209540000000001</v>
          </cell>
          <cell r="U31">
            <v>44256</v>
          </cell>
          <cell r="W31">
            <v>0</v>
          </cell>
          <cell r="X31">
            <v>0</v>
          </cell>
          <cell r="Y31">
            <v>7</v>
          </cell>
          <cell r="Z31">
            <v>10.209540000000001</v>
          </cell>
          <cell r="AA31">
            <v>5.1950699999999994</v>
          </cell>
        </row>
        <row r="32">
          <cell r="G32">
            <v>31</v>
          </cell>
          <cell r="H32" t="str">
            <v>≤ 5.250 €/pdr</v>
          </cell>
          <cell r="I32" t="str">
            <v>Bacino 11</v>
          </cell>
          <cell r="J32" t="str">
            <v>Posada</v>
          </cell>
          <cell r="K32">
            <v>13.906889999999999</v>
          </cell>
          <cell r="L32">
            <v>13.101510000000001</v>
          </cell>
          <cell r="M32">
            <v>12.874799999999995</v>
          </cell>
          <cell r="N32">
            <v>0.22671000000000596</v>
          </cell>
          <cell r="O32">
            <v>0</v>
          </cell>
          <cell r="P32">
            <v>44166</v>
          </cell>
          <cell r="S32">
            <v>0</v>
          </cell>
          <cell r="T32">
            <v>13.906889999999999</v>
          </cell>
          <cell r="U32">
            <v>44228</v>
          </cell>
          <cell r="W32">
            <v>0</v>
          </cell>
          <cell r="X32">
            <v>0</v>
          </cell>
          <cell r="Y32">
            <v>7</v>
          </cell>
          <cell r="Z32">
            <v>13.906889999999999</v>
          </cell>
          <cell r="AA32">
            <v>12.874799999999995</v>
          </cell>
        </row>
        <row r="33">
          <cell r="G33">
            <v>32</v>
          </cell>
          <cell r="H33" t="str">
            <v>≤ 5.250 €/pdr</v>
          </cell>
          <cell r="I33" t="str">
            <v>Bacino 11</v>
          </cell>
          <cell r="J33" t="str">
            <v>Siniscola</v>
          </cell>
          <cell r="K33">
            <v>34.942209999999996</v>
          </cell>
          <cell r="L33">
            <v>32.51418000000001</v>
          </cell>
          <cell r="M33">
            <v>28.375059999999994</v>
          </cell>
          <cell r="N33">
            <v>4.1391200000000161</v>
          </cell>
          <cell r="O33">
            <v>0</v>
          </cell>
          <cell r="P33">
            <v>44228</v>
          </cell>
          <cell r="S33">
            <v>0</v>
          </cell>
          <cell r="T33">
            <v>34.942209999999996</v>
          </cell>
          <cell r="U33">
            <v>44256</v>
          </cell>
          <cell r="W33">
            <v>0</v>
          </cell>
          <cell r="X33">
            <v>0</v>
          </cell>
          <cell r="Y33">
            <v>7</v>
          </cell>
          <cell r="Z33">
            <v>34.942209999999996</v>
          </cell>
          <cell r="AA33">
            <v>28.375059999999994</v>
          </cell>
        </row>
        <row r="34">
          <cell r="G34">
            <v>33</v>
          </cell>
          <cell r="H34" t="str">
            <v>≤ 5.250 €/pdr</v>
          </cell>
          <cell r="I34" t="str">
            <v>Bacino 11</v>
          </cell>
          <cell r="J34" t="str">
            <v>Torpè</v>
          </cell>
          <cell r="K34">
            <v>10.93224</v>
          </cell>
          <cell r="L34">
            <v>10.93224</v>
          </cell>
          <cell r="M34">
            <v>9.0662000000000003</v>
          </cell>
          <cell r="N34">
            <v>1.8660399999999999</v>
          </cell>
          <cell r="O34">
            <v>0</v>
          </cell>
          <cell r="P34">
            <v>44197</v>
          </cell>
          <cell r="S34">
            <v>0</v>
          </cell>
          <cell r="T34">
            <v>10.93224</v>
          </cell>
          <cell r="U34">
            <v>44228</v>
          </cell>
          <cell r="W34">
            <v>0</v>
          </cell>
          <cell r="X34">
            <v>0</v>
          </cell>
          <cell r="Y34">
            <v>7</v>
          </cell>
          <cell r="Z34">
            <v>10.93224</v>
          </cell>
          <cell r="AA34">
            <v>9.0662000000000003</v>
          </cell>
        </row>
        <row r="35">
          <cell r="G35">
            <v>34</v>
          </cell>
          <cell r="H35" t="str">
            <v>&gt; 5.250 €/pdr</v>
          </cell>
          <cell r="I35" t="str">
            <v>Bacino 35</v>
          </cell>
          <cell r="J35" t="str">
            <v>Giba e Fraz. Villarios</v>
          </cell>
          <cell r="K35">
            <v>12.967370000000001</v>
          </cell>
          <cell r="L35">
            <v>12.967370000000001</v>
          </cell>
          <cell r="M35">
            <v>7.1152699999999989</v>
          </cell>
          <cell r="N35">
            <v>5.8521000000000019</v>
          </cell>
          <cell r="O35">
            <v>0</v>
          </cell>
          <cell r="S35">
            <v>0</v>
          </cell>
          <cell r="T35">
            <v>12.967370000000001</v>
          </cell>
          <cell r="U35" t="str">
            <v/>
          </cell>
          <cell r="W35">
            <v>0</v>
          </cell>
          <cell r="X35">
            <v>0</v>
          </cell>
          <cell r="Y35">
            <v>10</v>
          </cell>
          <cell r="Z35">
            <v>12.967370000000001</v>
          </cell>
          <cell r="AA35">
            <v>7.1152699999999989</v>
          </cell>
        </row>
        <row r="36">
          <cell r="G36">
            <v>35</v>
          </cell>
          <cell r="H36" t="str">
            <v>≤ 5.250 €/pdr</v>
          </cell>
          <cell r="I36" t="str">
            <v>Bacino 35</v>
          </cell>
          <cell r="J36" t="str">
            <v>Masainas e Fraz. Is Fiascus</v>
          </cell>
          <cell r="K36">
            <v>5.8223400000000005</v>
          </cell>
          <cell r="L36">
            <v>5.8084700000000007</v>
          </cell>
          <cell r="M36">
            <v>4.8819199999999991</v>
          </cell>
          <cell r="N36">
            <v>0.92655000000000154</v>
          </cell>
          <cell r="O36">
            <v>0</v>
          </cell>
          <cell r="P36">
            <v>44075</v>
          </cell>
          <cell r="S36">
            <v>0</v>
          </cell>
          <cell r="T36">
            <v>5.8223400000000005</v>
          </cell>
          <cell r="U36">
            <v>44136</v>
          </cell>
          <cell r="W36">
            <v>0</v>
          </cell>
          <cell r="X36">
            <v>0</v>
          </cell>
          <cell r="Y36">
            <v>10</v>
          </cell>
          <cell r="Z36">
            <v>5.8223400000000005</v>
          </cell>
          <cell r="AA36">
            <v>4.8819199999999991</v>
          </cell>
        </row>
        <row r="37">
          <cell r="G37">
            <v>36</v>
          </cell>
          <cell r="H37" t="str">
            <v>&gt; 5.250 €/pdr</v>
          </cell>
          <cell r="I37" t="str">
            <v>Bacino 35</v>
          </cell>
          <cell r="J37" t="str">
            <v>Narcao-Rio Murtas-Terraseo</v>
          </cell>
          <cell r="K37">
            <v>19.139790000000001</v>
          </cell>
          <cell r="L37">
            <v>19.139790000000001</v>
          </cell>
          <cell r="M37">
            <v>9.7121799999999983</v>
          </cell>
          <cell r="N37">
            <v>9.4276100000000032</v>
          </cell>
          <cell r="O37">
            <v>0</v>
          </cell>
          <cell r="S37">
            <v>0</v>
          </cell>
          <cell r="T37">
            <v>19.139790000000001</v>
          </cell>
          <cell r="U37" t="str">
            <v/>
          </cell>
          <cell r="W37">
            <v>0</v>
          </cell>
          <cell r="X37">
            <v>0</v>
          </cell>
          <cell r="Y37">
            <v>10</v>
          </cell>
          <cell r="Z37">
            <v>19.139790000000001</v>
          </cell>
          <cell r="AA37">
            <v>9.7121799999999983</v>
          </cell>
        </row>
        <row r="38">
          <cell r="G38">
            <v>37</v>
          </cell>
          <cell r="H38" t="str">
            <v>&gt; 5.250 €/pdr</v>
          </cell>
          <cell r="I38" t="str">
            <v>Bacino 35</v>
          </cell>
          <cell r="J38" t="str">
            <v>Perdaxius</v>
          </cell>
          <cell r="K38">
            <v>6.393110000000001</v>
          </cell>
          <cell r="L38">
            <v>6.393110000000001</v>
          </cell>
          <cell r="M38">
            <v>2.6283300000000001</v>
          </cell>
          <cell r="N38">
            <v>3.7647800000000009</v>
          </cell>
          <cell r="O38">
            <v>0</v>
          </cell>
          <cell r="S38">
            <v>0</v>
          </cell>
          <cell r="T38">
            <v>6.393110000000001</v>
          </cell>
          <cell r="U38" t="str">
            <v/>
          </cell>
          <cell r="W38">
            <v>0</v>
          </cell>
          <cell r="X38">
            <v>0</v>
          </cell>
          <cell r="Y38">
            <v>10</v>
          </cell>
          <cell r="Z38">
            <v>6.393110000000001</v>
          </cell>
          <cell r="AA38">
            <v>2.6283300000000001</v>
          </cell>
        </row>
        <row r="39">
          <cell r="G39">
            <v>38</v>
          </cell>
          <cell r="H39" t="str">
            <v>&gt; 5.250 €/pdr</v>
          </cell>
          <cell r="I39" t="str">
            <v>Bacino 35</v>
          </cell>
          <cell r="J39" t="str">
            <v>Piscinas</v>
          </cell>
          <cell r="K39">
            <v>7.1474599999999997</v>
          </cell>
          <cell r="L39">
            <v>7.1474599999999997</v>
          </cell>
          <cell r="M39">
            <v>5.486019999999999</v>
          </cell>
          <cell r="N39">
            <v>1.6614400000000007</v>
          </cell>
          <cell r="O39">
            <v>0</v>
          </cell>
          <cell r="S39">
            <v>0</v>
          </cell>
          <cell r="T39">
            <v>7.1474599999999997</v>
          </cell>
          <cell r="U39" t="str">
            <v/>
          </cell>
          <cell r="W39">
            <v>0</v>
          </cell>
          <cell r="X39">
            <v>0</v>
          </cell>
          <cell r="Y39">
            <v>10</v>
          </cell>
          <cell r="Z39">
            <v>7.1474599999999997</v>
          </cell>
          <cell r="AA39">
            <v>5.486019999999999</v>
          </cell>
        </row>
        <row r="40">
          <cell r="G40">
            <v>39</v>
          </cell>
          <cell r="H40" t="str">
            <v>&gt; 5.250 €/pdr</v>
          </cell>
          <cell r="I40" t="str">
            <v>Bacino 35</v>
          </cell>
          <cell r="J40" t="str">
            <v>S.Anna Arresi-is Domus-Porto Pino</v>
          </cell>
          <cell r="K40">
            <v>17.821630000000003</v>
          </cell>
          <cell r="L40">
            <v>17.821630000000003</v>
          </cell>
          <cell r="M40">
            <v>7.8417800000000009</v>
          </cell>
          <cell r="N40">
            <v>9.9798500000000026</v>
          </cell>
          <cell r="O40">
            <v>0</v>
          </cell>
          <cell r="S40">
            <v>0</v>
          </cell>
          <cell r="T40">
            <v>17.821630000000003</v>
          </cell>
          <cell r="U40" t="str">
            <v/>
          </cell>
          <cell r="W40">
            <v>0</v>
          </cell>
          <cell r="X40">
            <v>0</v>
          </cell>
          <cell r="Y40">
            <v>10</v>
          </cell>
          <cell r="Z40">
            <v>17.821630000000003</v>
          </cell>
          <cell r="AA40">
            <v>7.8417800000000009</v>
          </cell>
        </row>
        <row r="41">
          <cell r="G41">
            <v>40</v>
          </cell>
          <cell r="H41" t="str">
            <v>&gt; 5.250 €/pdr</v>
          </cell>
          <cell r="I41" t="str">
            <v>Bacino 35</v>
          </cell>
          <cell r="J41" t="str">
            <v>Tratalias</v>
          </cell>
          <cell r="K41">
            <v>6.1303199999999993</v>
          </cell>
          <cell r="L41">
            <v>6.1303199999999993</v>
          </cell>
          <cell r="M41">
            <v>5.0867899999999988</v>
          </cell>
          <cell r="N41">
            <v>1.0435300000000005</v>
          </cell>
          <cell r="O41">
            <v>0</v>
          </cell>
          <cell r="S41">
            <v>0</v>
          </cell>
          <cell r="T41">
            <v>6.1303199999999993</v>
          </cell>
          <cell r="U41" t="str">
            <v/>
          </cell>
          <cell r="W41">
            <v>0</v>
          </cell>
          <cell r="X41">
            <v>0</v>
          </cell>
          <cell r="Y41">
            <v>10</v>
          </cell>
          <cell r="Z41">
            <v>6.1303199999999993</v>
          </cell>
          <cell r="AA41">
            <v>5.0867899999999988</v>
          </cell>
        </row>
        <row r="42">
          <cell r="G42">
            <v>41</v>
          </cell>
          <cell r="H42" t="str">
            <v>&gt; 5.250 €/pdr</v>
          </cell>
          <cell r="I42" t="str">
            <v>Bacino 35</v>
          </cell>
          <cell r="J42" t="str">
            <v>Villaperuccio</v>
          </cell>
          <cell r="K42">
            <v>5.9958299999999998</v>
          </cell>
          <cell r="L42">
            <v>5.9958299999999998</v>
          </cell>
          <cell r="M42">
            <v>5.7199</v>
          </cell>
          <cell r="N42">
            <v>0.27592999999999979</v>
          </cell>
          <cell r="O42">
            <v>0</v>
          </cell>
          <cell r="P42">
            <v>44075</v>
          </cell>
          <cell r="S42">
            <v>0</v>
          </cell>
          <cell r="T42">
            <v>5.9958299999999998</v>
          </cell>
          <cell r="U42">
            <v>44136</v>
          </cell>
          <cell r="W42">
            <v>0</v>
          </cell>
          <cell r="X42">
            <v>0</v>
          </cell>
          <cell r="Y42">
            <v>10</v>
          </cell>
          <cell r="Z42">
            <v>5.9958299999999998</v>
          </cell>
          <cell r="AA42">
            <v>5.7199</v>
          </cell>
        </row>
        <row r="43">
          <cell r="G43">
            <v>42</v>
          </cell>
          <cell r="H43" t="str">
            <v>&gt; 5.250 €/pdr</v>
          </cell>
          <cell r="I43" t="str">
            <v>Bacino 15</v>
          </cell>
          <cell r="J43" t="str">
            <v>Dorgali/Cala Gonone</v>
          </cell>
          <cell r="K43">
            <v>33.52319</v>
          </cell>
          <cell r="L43">
            <v>33.52319</v>
          </cell>
          <cell r="M43">
            <v>15.3567</v>
          </cell>
          <cell r="N43">
            <v>18.16649</v>
          </cell>
          <cell r="O43">
            <v>0</v>
          </cell>
          <cell r="S43">
            <v>0</v>
          </cell>
          <cell r="T43">
            <v>33.52319</v>
          </cell>
          <cell r="U43" t="str">
            <v/>
          </cell>
          <cell r="W43">
            <v>0</v>
          </cell>
          <cell r="X43">
            <v>0</v>
          </cell>
          <cell r="Y43">
            <v>8</v>
          </cell>
          <cell r="Z43">
            <v>33.52319</v>
          </cell>
          <cell r="AA43">
            <v>15.3567</v>
          </cell>
        </row>
        <row r="44">
          <cell r="G44">
            <v>43</v>
          </cell>
          <cell r="H44" t="str">
            <v>&gt; 5.250 €/pdr</v>
          </cell>
          <cell r="I44" t="str">
            <v>Bacino 15</v>
          </cell>
          <cell r="J44" t="str">
            <v>Galtellì</v>
          </cell>
          <cell r="K44">
            <v>13.507209999999999</v>
          </cell>
          <cell r="L44">
            <v>13.507209999999999</v>
          </cell>
          <cell r="M44">
            <v>0</v>
          </cell>
          <cell r="N44">
            <v>13.507209999999999</v>
          </cell>
          <cell r="O44">
            <v>0</v>
          </cell>
          <cell r="S44">
            <v>0</v>
          </cell>
          <cell r="T44">
            <v>13.507209999999999</v>
          </cell>
          <cell r="U44" t="str">
            <v/>
          </cell>
          <cell r="W44">
            <v>0</v>
          </cell>
          <cell r="X44">
            <v>0</v>
          </cell>
          <cell r="Y44">
            <v>8</v>
          </cell>
          <cell r="Z44">
            <v>13.507209999999999</v>
          </cell>
          <cell r="AA44">
            <v>0</v>
          </cell>
        </row>
        <row r="45">
          <cell r="G45">
            <v>44</v>
          </cell>
          <cell r="H45" t="str">
            <v>&gt; 5.250 €/pdr</v>
          </cell>
          <cell r="I45" t="str">
            <v>Bacino 15</v>
          </cell>
          <cell r="J45" t="str">
            <v>Irgoli</v>
          </cell>
          <cell r="K45">
            <v>17.360589999999998</v>
          </cell>
          <cell r="L45">
            <v>16.89498</v>
          </cell>
          <cell r="M45">
            <v>16.202469999999998</v>
          </cell>
          <cell r="N45">
            <v>0.69251000000000218</v>
          </cell>
          <cell r="O45">
            <v>0</v>
          </cell>
          <cell r="P45">
            <v>44013</v>
          </cell>
          <cell r="S45">
            <v>0</v>
          </cell>
          <cell r="T45">
            <v>17.360589999999998</v>
          </cell>
          <cell r="U45">
            <v>44105</v>
          </cell>
          <cell r="W45">
            <v>0</v>
          </cell>
          <cell r="X45">
            <v>0</v>
          </cell>
          <cell r="Y45">
            <v>8</v>
          </cell>
          <cell r="Z45">
            <v>17.360589999999998</v>
          </cell>
          <cell r="AA45">
            <v>16.202469999999998</v>
          </cell>
        </row>
        <row r="46">
          <cell r="G46">
            <v>45</v>
          </cell>
          <cell r="H46" t="str">
            <v>&gt; 5.250 €/pdr</v>
          </cell>
          <cell r="I46" t="str">
            <v>Bacino 15</v>
          </cell>
          <cell r="J46" t="str">
            <v>Loculi</v>
          </cell>
          <cell r="K46">
            <v>4.1685699999999999</v>
          </cell>
          <cell r="L46">
            <v>4.1685699999999999</v>
          </cell>
          <cell r="M46">
            <v>4.1685699999999999</v>
          </cell>
          <cell r="N46">
            <v>0</v>
          </cell>
          <cell r="O46">
            <v>1</v>
          </cell>
          <cell r="P46">
            <v>43983</v>
          </cell>
          <cell r="S46">
            <v>0</v>
          </cell>
          <cell r="T46">
            <v>4.1685699999999999</v>
          </cell>
          <cell r="U46">
            <v>44105</v>
          </cell>
          <cell r="W46">
            <v>0</v>
          </cell>
          <cell r="X46">
            <v>0</v>
          </cell>
          <cell r="Y46">
            <v>8</v>
          </cell>
          <cell r="Z46">
            <v>4.1685699999999999</v>
          </cell>
          <cell r="AA46">
            <v>4.1685699999999999</v>
          </cell>
        </row>
        <row r="47">
          <cell r="G47">
            <v>46</v>
          </cell>
          <cell r="H47" t="str">
            <v>&gt; 5.250 €/pdr</v>
          </cell>
          <cell r="I47" t="str">
            <v>Bacino 15</v>
          </cell>
          <cell r="J47" t="str">
            <v>Onifai</v>
          </cell>
          <cell r="K47">
            <v>6.2702299999999997</v>
          </cell>
          <cell r="L47">
            <v>6.2702299999999997</v>
          </cell>
          <cell r="M47">
            <v>6.2702299999999997</v>
          </cell>
          <cell r="N47">
            <v>0</v>
          </cell>
          <cell r="O47">
            <v>1</v>
          </cell>
          <cell r="P47">
            <v>44013</v>
          </cell>
          <cell r="S47">
            <v>0</v>
          </cell>
          <cell r="T47">
            <v>6.2702299999999997</v>
          </cell>
          <cell r="U47">
            <v>44105</v>
          </cell>
          <cell r="W47">
            <v>0</v>
          </cell>
          <cell r="X47">
            <v>0</v>
          </cell>
          <cell r="Y47">
            <v>8</v>
          </cell>
          <cell r="Z47">
            <v>6.2702299999999997</v>
          </cell>
          <cell r="AA47">
            <v>6.2702299999999997</v>
          </cell>
        </row>
        <row r="48">
          <cell r="G48">
            <v>47</v>
          </cell>
          <cell r="H48" t="str">
            <v>&gt; 5.250 €/pdr</v>
          </cell>
          <cell r="I48" t="str">
            <v>Bacino 15</v>
          </cell>
          <cell r="J48" t="str">
            <v>Orosei</v>
          </cell>
          <cell r="K48">
            <v>31.054400000000001</v>
          </cell>
          <cell r="L48">
            <v>31.054400000000001</v>
          </cell>
          <cell r="M48">
            <v>13.311390000000001</v>
          </cell>
          <cell r="N48">
            <v>17.743009999999998</v>
          </cell>
          <cell r="O48">
            <v>0</v>
          </cell>
          <cell r="S48">
            <v>0</v>
          </cell>
          <cell r="T48">
            <v>31.054400000000001</v>
          </cell>
          <cell r="U48" t="str">
            <v/>
          </cell>
          <cell r="W48">
            <v>0</v>
          </cell>
          <cell r="X48">
            <v>0</v>
          </cell>
          <cell r="Y48">
            <v>8</v>
          </cell>
          <cell r="Z48">
            <v>31.054400000000001</v>
          </cell>
          <cell r="AA48">
            <v>13.311390000000001</v>
          </cell>
        </row>
        <row r="49">
          <cell r="G49">
            <v>48</v>
          </cell>
          <cell r="H49" t="str">
            <v>≤ 5.250 €/pdr</v>
          </cell>
          <cell r="I49" t="str">
            <v>Bacino 26</v>
          </cell>
          <cell r="J49" t="str">
            <v>Barrali</v>
          </cell>
          <cell r="K49">
            <v>5.8765799999999997</v>
          </cell>
          <cell r="L49">
            <v>5.8168999999999995</v>
          </cell>
          <cell r="M49">
            <v>5.6027000000000005</v>
          </cell>
          <cell r="N49">
            <v>0.21419999999999906</v>
          </cell>
          <cell r="O49">
            <v>0</v>
          </cell>
          <cell r="P49">
            <v>44075</v>
          </cell>
          <cell r="S49">
            <v>0</v>
          </cell>
          <cell r="T49">
            <v>5.8765799999999997</v>
          </cell>
          <cell r="U49">
            <v>44105</v>
          </cell>
          <cell r="W49">
            <v>0</v>
          </cell>
          <cell r="X49">
            <v>0</v>
          </cell>
          <cell r="Y49">
            <v>9</v>
          </cell>
          <cell r="Z49">
            <v>5.8765799999999997</v>
          </cell>
          <cell r="AA49">
            <v>5.6027000000000005</v>
          </cell>
        </row>
        <row r="50">
          <cell r="G50">
            <v>49</v>
          </cell>
          <cell r="H50" t="str">
            <v>&gt; 5.250 €/pdr</v>
          </cell>
          <cell r="I50" t="str">
            <v>Bacino 26</v>
          </cell>
          <cell r="J50" t="str">
            <v>Gesico</v>
          </cell>
          <cell r="K50">
            <v>6.5316000000000001</v>
          </cell>
          <cell r="L50">
            <v>6.5316000000000001</v>
          </cell>
          <cell r="M50">
            <v>0</v>
          </cell>
          <cell r="N50">
            <v>6.5316000000000001</v>
          </cell>
          <cell r="O50">
            <v>0</v>
          </cell>
          <cell r="S50">
            <v>0</v>
          </cell>
          <cell r="T50">
            <v>6.5316000000000001</v>
          </cell>
          <cell r="U50" t="str">
            <v/>
          </cell>
          <cell r="W50">
            <v>0</v>
          </cell>
          <cell r="X50">
            <v>0</v>
          </cell>
          <cell r="Y50">
            <v>9</v>
          </cell>
          <cell r="Z50">
            <v>6.5316000000000001</v>
          </cell>
          <cell r="AA50">
            <v>0</v>
          </cell>
        </row>
        <row r="51">
          <cell r="G51">
            <v>50</v>
          </cell>
          <cell r="H51" t="str">
            <v>&gt; 5.250 €/pdr</v>
          </cell>
          <cell r="I51" t="str">
            <v>Bacino 26</v>
          </cell>
          <cell r="J51" t="str">
            <v>Goni</v>
          </cell>
          <cell r="K51">
            <v>4.5922900000000002</v>
          </cell>
          <cell r="L51">
            <v>4.5922900000000002</v>
          </cell>
          <cell r="M51">
            <v>0</v>
          </cell>
          <cell r="N51">
            <v>4.5922900000000002</v>
          </cell>
          <cell r="O51">
            <v>0</v>
          </cell>
          <cell r="S51">
            <v>0</v>
          </cell>
          <cell r="T51">
            <v>4.5922900000000002</v>
          </cell>
          <cell r="U51" t="str">
            <v/>
          </cell>
          <cell r="W51">
            <v>0</v>
          </cell>
          <cell r="X51">
            <v>0</v>
          </cell>
          <cell r="Y51">
            <v>9</v>
          </cell>
          <cell r="Z51">
            <v>4.5922900000000002</v>
          </cell>
          <cell r="AA51">
            <v>0</v>
          </cell>
        </row>
        <row r="52">
          <cell r="G52">
            <v>51</v>
          </cell>
          <cell r="H52" t="str">
            <v>&gt; 5.250 €/pdr</v>
          </cell>
          <cell r="I52" t="str">
            <v>Bacino 26</v>
          </cell>
          <cell r="J52" t="str">
            <v>Guamaggiore</v>
          </cell>
          <cell r="K52">
            <v>7.5472099999999998</v>
          </cell>
          <cell r="L52">
            <v>7.5472099999999998</v>
          </cell>
          <cell r="M52">
            <v>3.7782000000000004</v>
          </cell>
          <cell r="N52">
            <v>3.7690099999999993</v>
          </cell>
          <cell r="O52">
            <v>0</v>
          </cell>
          <cell r="S52">
            <v>0</v>
          </cell>
          <cell r="T52">
            <v>7.5472099999999998</v>
          </cell>
          <cell r="U52" t="str">
            <v/>
          </cell>
          <cell r="W52">
            <v>0</v>
          </cell>
          <cell r="X52">
            <v>0</v>
          </cell>
          <cell r="Y52">
            <v>9</v>
          </cell>
          <cell r="Z52">
            <v>7.5472099999999998</v>
          </cell>
          <cell r="AA52">
            <v>3.7782000000000004</v>
          </cell>
        </row>
        <row r="53">
          <cell r="G53">
            <v>52</v>
          </cell>
          <cell r="H53" t="str">
            <v>&gt; 5.250 €/pdr</v>
          </cell>
          <cell r="I53" t="str">
            <v>Bacino 26</v>
          </cell>
          <cell r="J53" t="str">
            <v>Pimentel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0</v>
          </cell>
          <cell r="S53">
            <v>0</v>
          </cell>
          <cell r="T53">
            <v>0</v>
          </cell>
          <cell r="U53" t="str">
            <v/>
          </cell>
          <cell r="W53">
            <v>0</v>
          </cell>
          <cell r="X53">
            <v>0</v>
          </cell>
          <cell r="Y53">
            <v>9</v>
          </cell>
          <cell r="Z53">
            <v>0</v>
          </cell>
          <cell r="AA53">
            <v>0</v>
          </cell>
        </row>
        <row r="54">
          <cell r="G54">
            <v>53</v>
          </cell>
          <cell r="H54" t="str">
            <v>&gt; 5.250 €/pdr</v>
          </cell>
          <cell r="I54" t="str">
            <v>Bacino 26</v>
          </cell>
          <cell r="J54" t="str">
            <v>San Basilio</v>
          </cell>
          <cell r="K54">
            <v>7.9018100000000002</v>
          </cell>
          <cell r="L54">
            <v>7.9018100000000002</v>
          </cell>
          <cell r="M54">
            <v>0.64190000000000003</v>
          </cell>
          <cell r="N54">
            <v>7.2599100000000005</v>
          </cell>
          <cell r="O54">
            <v>0</v>
          </cell>
          <cell r="S54">
            <v>0</v>
          </cell>
          <cell r="T54">
            <v>7.9018100000000002</v>
          </cell>
          <cell r="U54" t="str">
            <v/>
          </cell>
          <cell r="W54">
            <v>0</v>
          </cell>
          <cell r="X54">
            <v>0</v>
          </cell>
          <cell r="Y54">
            <v>9</v>
          </cell>
          <cell r="Z54">
            <v>7.9018100000000002</v>
          </cell>
          <cell r="AA54">
            <v>0.64190000000000003</v>
          </cell>
        </row>
        <row r="55">
          <cell r="G55">
            <v>54</v>
          </cell>
          <cell r="H55" t="str">
            <v>&gt; 5.250 €/pdr</v>
          </cell>
          <cell r="I55" t="str">
            <v>Bacino 26</v>
          </cell>
          <cell r="J55" t="str">
            <v>Selegas</v>
          </cell>
          <cell r="K55">
            <v>10.735000000000001</v>
          </cell>
          <cell r="L55">
            <v>10.735000000000001</v>
          </cell>
          <cell r="M55">
            <v>5.2218499999999999</v>
          </cell>
          <cell r="N55">
            <v>5.5131500000000013</v>
          </cell>
          <cell r="O55">
            <v>0</v>
          </cell>
          <cell r="S55">
            <v>0</v>
          </cell>
          <cell r="T55">
            <v>10.735000000000001</v>
          </cell>
          <cell r="U55" t="str">
            <v/>
          </cell>
          <cell r="W55">
            <v>0</v>
          </cell>
          <cell r="X55">
            <v>0</v>
          </cell>
          <cell r="Y55">
            <v>9</v>
          </cell>
          <cell r="Z55">
            <v>10.735000000000001</v>
          </cell>
          <cell r="AA55">
            <v>5.2218499999999999</v>
          </cell>
        </row>
        <row r="56">
          <cell r="G56">
            <v>55</v>
          </cell>
          <cell r="H56" t="str">
            <v>&gt; 5.250 €/pdr</v>
          </cell>
          <cell r="I56" t="str">
            <v>Bacino 26</v>
          </cell>
          <cell r="J56" t="str">
            <v>Senorbì</v>
          </cell>
          <cell r="K56">
            <v>29.709659999999996</v>
          </cell>
          <cell r="L56">
            <v>29.709659999999996</v>
          </cell>
          <cell r="M56">
            <v>18.787620000000004</v>
          </cell>
          <cell r="N56">
            <v>10.922039999999992</v>
          </cell>
          <cell r="O56">
            <v>0</v>
          </cell>
          <cell r="S56">
            <v>0</v>
          </cell>
          <cell r="T56">
            <v>29.709659999999996</v>
          </cell>
          <cell r="U56" t="str">
            <v/>
          </cell>
          <cell r="W56">
            <v>0</v>
          </cell>
          <cell r="X56">
            <v>0</v>
          </cell>
          <cell r="Y56">
            <v>9</v>
          </cell>
          <cell r="Z56">
            <v>29.709659999999996</v>
          </cell>
          <cell r="AA56">
            <v>18.787620000000004</v>
          </cell>
        </row>
        <row r="57">
          <cell r="G57">
            <v>56</v>
          </cell>
          <cell r="H57" t="str">
            <v>&gt; 5.250 €/pdr</v>
          </cell>
          <cell r="I57" t="str">
            <v>Bacino 26</v>
          </cell>
          <cell r="J57" t="str">
            <v>Suelli</v>
          </cell>
          <cell r="K57">
            <v>9.1328500000000012</v>
          </cell>
          <cell r="L57">
            <v>9.1328500000000012</v>
          </cell>
          <cell r="M57">
            <v>5.4301000000000004</v>
          </cell>
          <cell r="N57">
            <v>3.7027500000000009</v>
          </cell>
          <cell r="O57">
            <v>0</v>
          </cell>
          <cell r="S57">
            <v>0</v>
          </cell>
          <cell r="T57">
            <v>9.1328500000000012</v>
          </cell>
          <cell r="U57" t="str">
            <v/>
          </cell>
          <cell r="W57">
            <v>0</v>
          </cell>
          <cell r="X57">
            <v>0</v>
          </cell>
          <cell r="Y57">
            <v>9</v>
          </cell>
          <cell r="Z57">
            <v>9.1328500000000012</v>
          </cell>
          <cell r="AA57">
            <v>5.4301000000000004</v>
          </cell>
        </row>
        <row r="58">
          <cell r="G58">
            <v>57</v>
          </cell>
          <cell r="H58" t="str">
            <v>&gt; 5.250 €/pdr</v>
          </cell>
          <cell r="I58" t="str">
            <v>Bacino 10</v>
          </cell>
          <cell r="J58" t="str">
            <v>Alà dei sardi</v>
          </cell>
          <cell r="K58">
            <v>14.392959999999999</v>
          </cell>
          <cell r="L58">
            <v>14.392959999999999</v>
          </cell>
          <cell r="M58">
            <v>9.1835500000000003</v>
          </cell>
          <cell r="N58">
            <v>5.2094099999999983</v>
          </cell>
          <cell r="O58">
            <v>0</v>
          </cell>
          <cell r="S58">
            <v>0</v>
          </cell>
          <cell r="T58">
            <v>14.392959999999999</v>
          </cell>
          <cell r="U58" t="str">
            <v/>
          </cell>
          <cell r="W58">
            <v>0</v>
          </cell>
          <cell r="X58">
            <v>0</v>
          </cell>
          <cell r="Y58">
            <v>6</v>
          </cell>
          <cell r="Z58">
            <v>14.392959999999999</v>
          </cell>
          <cell r="AA58">
            <v>9.1835500000000003</v>
          </cell>
        </row>
        <row r="59">
          <cell r="G59">
            <v>58</v>
          </cell>
          <cell r="H59" t="str">
            <v>&gt; 5.250 €/pdr</v>
          </cell>
          <cell r="I59" t="str">
            <v>Bacino 10</v>
          </cell>
          <cell r="J59" t="str">
            <v>Anela</v>
          </cell>
          <cell r="K59">
            <v>4.96929</v>
          </cell>
          <cell r="L59">
            <v>4.96929</v>
          </cell>
          <cell r="M59">
            <v>0.89400000000000002</v>
          </cell>
          <cell r="N59">
            <v>4.0752899999999999</v>
          </cell>
          <cell r="O59">
            <v>0</v>
          </cell>
          <cell r="S59">
            <v>0</v>
          </cell>
          <cell r="T59">
            <v>4.96929</v>
          </cell>
          <cell r="U59" t="str">
            <v/>
          </cell>
          <cell r="W59">
            <v>0</v>
          </cell>
          <cell r="X59">
            <v>0</v>
          </cell>
          <cell r="Y59">
            <v>6</v>
          </cell>
          <cell r="Z59">
            <v>4.96929</v>
          </cell>
          <cell r="AA59">
            <v>0.89400000000000002</v>
          </cell>
        </row>
        <row r="60">
          <cell r="G60">
            <v>59</v>
          </cell>
          <cell r="H60" t="str">
            <v>≤ 5.250 €/pdr</v>
          </cell>
          <cell r="I60" t="str">
            <v>Bacino 10</v>
          </cell>
          <cell r="J60" t="str">
            <v>Benetutti</v>
          </cell>
          <cell r="K60">
            <v>11.750639999999999</v>
          </cell>
          <cell r="L60">
            <v>11.750639999999999</v>
          </cell>
          <cell r="M60">
            <v>10.95867</v>
          </cell>
          <cell r="N60">
            <v>0.79196999999999917</v>
          </cell>
          <cell r="O60">
            <v>0</v>
          </cell>
          <cell r="P60">
            <v>44105</v>
          </cell>
          <cell r="S60">
            <v>0</v>
          </cell>
          <cell r="T60">
            <v>11.750639999999999</v>
          </cell>
          <cell r="U60">
            <v>44136</v>
          </cell>
          <cell r="W60">
            <v>0</v>
          </cell>
          <cell r="X60">
            <v>0</v>
          </cell>
          <cell r="Y60">
            <v>6</v>
          </cell>
          <cell r="Z60">
            <v>11.750639999999999</v>
          </cell>
          <cell r="AA60">
            <v>10.95867</v>
          </cell>
        </row>
        <row r="61">
          <cell r="G61">
            <v>60</v>
          </cell>
          <cell r="H61" t="str">
            <v>&gt; 5.250 €/pdr</v>
          </cell>
          <cell r="I61" t="str">
            <v>Bacino 10</v>
          </cell>
          <cell r="J61" t="str">
            <v>Bitti</v>
          </cell>
          <cell r="K61">
            <v>16.56758</v>
          </cell>
          <cell r="L61">
            <v>16.56758</v>
          </cell>
          <cell r="M61">
            <v>0</v>
          </cell>
          <cell r="N61">
            <v>16.56758</v>
          </cell>
          <cell r="O61">
            <v>0</v>
          </cell>
          <cell r="S61">
            <v>0</v>
          </cell>
          <cell r="T61">
            <v>16.56758</v>
          </cell>
          <cell r="U61" t="str">
            <v/>
          </cell>
          <cell r="W61">
            <v>0</v>
          </cell>
          <cell r="X61">
            <v>0</v>
          </cell>
          <cell r="Y61">
            <v>6</v>
          </cell>
          <cell r="Z61">
            <v>16.56758</v>
          </cell>
          <cell r="AA61">
            <v>0</v>
          </cell>
        </row>
        <row r="62">
          <cell r="G62">
            <v>61</v>
          </cell>
          <cell r="H62" t="str">
            <v>&gt; 5.250 €/pdr</v>
          </cell>
          <cell r="I62" t="str">
            <v>Bacino 10</v>
          </cell>
          <cell r="J62" t="str">
            <v>Nule</v>
          </cell>
          <cell r="K62">
            <v>8.5826399999999996</v>
          </cell>
          <cell r="L62">
            <v>8.5826399999999996</v>
          </cell>
          <cell r="M62">
            <v>2.2072999999999996</v>
          </cell>
          <cell r="N62">
            <v>6.3753399999999996</v>
          </cell>
          <cell r="O62">
            <v>0</v>
          </cell>
          <cell r="S62">
            <v>0</v>
          </cell>
          <cell r="T62">
            <v>8.5826399999999996</v>
          </cell>
          <cell r="U62" t="str">
            <v/>
          </cell>
          <cell r="W62">
            <v>0</v>
          </cell>
          <cell r="X62">
            <v>0</v>
          </cell>
          <cell r="Y62">
            <v>6</v>
          </cell>
          <cell r="Z62">
            <v>8.5826399999999996</v>
          </cell>
          <cell r="AA62">
            <v>2.2072999999999996</v>
          </cell>
        </row>
        <row r="63">
          <cell r="G63">
            <v>62</v>
          </cell>
          <cell r="H63" t="str">
            <v>&gt; 5.250 €/pdr</v>
          </cell>
          <cell r="I63" t="str">
            <v>Bacino 10</v>
          </cell>
          <cell r="J63" t="str">
            <v>Onanì</v>
          </cell>
          <cell r="K63">
            <v>4.7648599999999997</v>
          </cell>
          <cell r="L63">
            <v>4.7648599999999997</v>
          </cell>
          <cell r="M63">
            <v>1.4815999999999998</v>
          </cell>
          <cell r="N63">
            <v>3.2832599999999998</v>
          </cell>
          <cell r="O63">
            <v>0</v>
          </cell>
          <cell r="S63">
            <v>0</v>
          </cell>
          <cell r="T63">
            <v>4.7648599999999997</v>
          </cell>
          <cell r="U63" t="str">
            <v/>
          </cell>
          <cell r="W63">
            <v>0</v>
          </cell>
          <cell r="X63">
            <v>0</v>
          </cell>
          <cell r="Y63">
            <v>6</v>
          </cell>
          <cell r="Z63">
            <v>4.7648599999999997</v>
          </cell>
          <cell r="AA63">
            <v>1.4815999999999998</v>
          </cell>
        </row>
        <row r="64">
          <cell r="G64">
            <v>63</v>
          </cell>
          <cell r="H64" t="str">
            <v>&gt; 5.250 €/pdr</v>
          </cell>
          <cell r="I64" t="str">
            <v>Bacino 10</v>
          </cell>
          <cell r="J64" t="str">
            <v>Osidda</v>
          </cell>
          <cell r="K64">
            <v>3.6249400000000001</v>
          </cell>
          <cell r="L64">
            <v>3.6249400000000001</v>
          </cell>
          <cell r="M64">
            <v>1.9051500000000001</v>
          </cell>
          <cell r="N64">
            <v>1.7197899999999999</v>
          </cell>
          <cell r="O64">
            <v>0</v>
          </cell>
          <cell r="S64">
            <v>0</v>
          </cell>
          <cell r="T64">
            <v>3.6249400000000001</v>
          </cell>
          <cell r="U64" t="str">
            <v/>
          </cell>
          <cell r="W64">
            <v>0</v>
          </cell>
          <cell r="X64">
            <v>0</v>
          </cell>
          <cell r="Y64">
            <v>6</v>
          </cell>
          <cell r="Z64">
            <v>3.6249400000000001</v>
          </cell>
          <cell r="AA64">
            <v>1.9051500000000001</v>
          </cell>
        </row>
        <row r="65">
          <cell r="G65">
            <v>64</v>
          </cell>
          <cell r="H65" t="str">
            <v>&gt; 5.250 €/pdr</v>
          </cell>
          <cell r="I65" t="str">
            <v>Bacino 10</v>
          </cell>
          <cell r="J65" t="str">
            <v>Orune</v>
          </cell>
          <cell r="K65">
            <v>13.037370000000001</v>
          </cell>
          <cell r="L65">
            <v>13.07161</v>
          </cell>
          <cell r="M65">
            <v>1.3933500000000001</v>
          </cell>
          <cell r="N65">
            <v>11.67826</v>
          </cell>
          <cell r="O65">
            <v>0</v>
          </cell>
          <cell r="S65">
            <v>0</v>
          </cell>
          <cell r="T65">
            <v>13.037370000000001</v>
          </cell>
          <cell r="U65" t="str">
            <v/>
          </cell>
          <cell r="W65">
            <v>0</v>
          </cell>
          <cell r="X65">
            <v>0</v>
          </cell>
          <cell r="Y65">
            <v>6</v>
          </cell>
          <cell r="Z65">
            <v>13.037370000000001</v>
          </cell>
          <cell r="AA65">
            <v>1.3933500000000001</v>
          </cell>
        </row>
      </sheetData>
      <sheetData sheetId="2"/>
      <sheetData sheetId="3"/>
      <sheetData sheetId="4"/>
      <sheetData sheetId="5"/>
      <sheetData sheetId="6"/>
      <sheetData sheetId="7">
        <row r="1">
          <cell r="A1" t="str">
            <v>Bacino4</v>
          </cell>
        </row>
        <row r="2">
          <cell r="A2" t="str">
            <v>Comuni</v>
          </cell>
          <cell r="D2" t="str">
            <v>prog</v>
          </cell>
          <cell r="E2" t="str">
            <v>prod</v>
          </cell>
        </row>
        <row r="3">
          <cell r="A3" t="str">
            <v>Porto Torres</v>
          </cell>
          <cell r="B3">
            <v>40088.300000000003</v>
          </cell>
          <cell r="C3">
            <v>38403.200000000012</v>
          </cell>
          <cell r="D3">
            <v>40.088300000000004</v>
          </cell>
          <cell r="E3">
            <v>38.403200000000012</v>
          </cell>
        </row>
        <row r="4">
          <cell r="A4" t="str">
            <v>Sorso</v>
          </cell>
          <cell r="B4">
            <v>34654.300000000003</v>
          </cell>
          <cell r="C4">
            <v>29572.350000000002</v>
          </cell>
          <cell r="D4">
            <v>34.654300000000006</v>
          </cell>
          <cell r="E4">
            <v>29.572350000000004</v>
          </cell>
        </row>
        <row r="5">
          <cell r="A5" t="str">
            <v>Sennori</v>
          </cell>
          <cell r="B5">
            <v>22902</v>
          </cell>
          <cell r="C5">
            <v>22500.899999999998</v>
          </cell>
          <cell r="D5">
            <v>22.902000000000001</v>
          </cell>
          <cell r="E5">
            <v>22.500899999999998</v>
          </cell>
        </row>
        <row r="6">
          <cell r="A6" t="str">
            <v xml:space="preserve">Osilo </v>
          </cell>
          <cell r="B6">
            <v>9798</v>
          </cell>
          <cell r="C6">
            <v>8641.3999999999978</v>
          </cell>
          <cell r="D6">
            <v>9.798</v>
          </cell>
          <cell r="E6">
            <v>8.6413999999999973</v>
          </cell>
        </row>
        <row r="7">
          <cell r="A7" t="str">
            <v>Stintino</v>
          </cell>
          <cell r="B7">
            <v>8422</v>
          </cell>
          <cell r="C7">
            <v>7013.6999999999989</v>
          </cell>
          <cell r="D7">
            <v>8.4220000000000006</v>
          </cell>
          <cell r="E7">
            <v>7.0136999999999992</v>
          </cell>
        </row>
        <row r="8">
          <cell r="A8" t="str">
            <v>Bacino6</v>
          </cell>
          <cell r="D8">
            <v>0</v>
          </cell>
          <cell r="E8">
            <v>0</v>
          </cell>
        </row>
        <row r="9">
          <cell r="A9" t="str">
            <v>Comuni</v>
          </cell>
          <cell r="D9">
            <v>0</v>
          </cell>
          <cell r="E9">
            <v>0</v>
          </cell>
        </row>
        <row r="10">
          <cell r="A10" t="str">
            <v>Alghero</v>
          </cell>
          <cell r="B10">
            <v>83200</v>
          </cell>
          <cell r="C10">
            <v>56732.630000000005</v>
          </cell>
          <cell r="D10">
            <v>83.2</v>
          </cell>
          <cell r="E10">
            <v>56.732630000000007</v>
          </cell>
        </row>
        <row r="11">
          <cell r="A11" t="str">
            <v>Olmedo</v>
          </cell>
          <cell r="B11">
            <v>14100</v>
          </cell>
          <cell r="C11">
            <v>11577.500000000002</v>
          </cell>
          <cell r="D11">
            <v>14.1</v>
          </cell>
          <cell r="E11">
            <v>11.577500000000002</v>
          </cell>
        </row>
        <row r="12">
          <cell r="A12" t="str">
            <v>Bacino19</v>
          </cell>
          <cell r="D12">
            <v>0</v>
          </cell>
          <cell r="E12">
            <v>0</v>
          </cell>
        </row>
        <row r="13">
          <cell r="A13" t="str">
            <v>Comuni</v>
          </cell>
          <cell r="D13">
            <v>0</v>
          </cell>
          <cell r="E13">
            <v>0</v>
          </cell>
        </row>
        <row r="14">
          <cell r="A14" t="str">
            <v>Marrubiu</v>
          </cell>
          <cell r="B14">
            <v>25541.39</v>
          </cell>
          <cell r="C14">
            <v>24876.300000000007</v>
          </cell>
          <cell r="D14">
            <v>25.54139</v>
          </cell>
          <cell r="E14">
            <v>24.876300000000008</v>
          </cell>
        </row>
        <row r="15">
          <cell r="A15" t="str">
            <v>Mogoro</v>
          </cell>
          <cell r="B15">
            <v>22520.43</v>
          </cell>
          <cell r="C15">
            <v>21670</v>
          </cell>
          <cell r="D15">
            <v>22.520430000000001</v>
          </cell>
          <cell r="E15">
            <v>21.67</v>
          </cell>
        </row>
        <row r="16">
          <cell r="A16" t="str">
            <v>Palmas Arborea</v>
          </cell>
          <cell r="B16">
            <v>6748.76</v>
          </cell>
          <cell r="C16">
            <v>7135.35</v>
          </cell>
          <cell r="D16">
            <v>6.7487599999999999</v>
          </cell>
          <cell r="E16">
            <v>7.1353500000000007</v>
          </cell>
        </row>
        <row r="17">
          <cell r="A17" t="str">
            <v>Santa Giusta</v>
          </cell>
          <cell r="B17">
            <v>17267.43</v>
          </cell>
          <cell r="C17">
            <v>17323.149999999994</v>
          </cell>
          <cell r="D17">
            <v>17.267430000000001</v>
          </cell>
          <cell r="E17">
            <v>17.323149999999995</v>
          </cell>
        </row>
        <row r="18">
          <cell r="A18" t="str">
            <v>San Nicolò  d'Arcidano</v>
          </cell>
          <cell r="B18">
            <v>12919.24</v>
          </cell>
          <cell r="C18">
            <v>12777.899999999998</v>
          </cell>
          <cell r="D18">
            <v>12.91924</v>
          </cell>
          <cell r="E18">
            <v>12.777899999999997</v>
          </cell>
        </row>
        <row r="19">
          <cell r="A19" t="str">
            <v xml:space="preserve">Uras </v>
          </cell>
          <cell r="B19">
            <v>17537.400000000001</v>
          </cell>
          <cell r="C19">
            <v>16865.350000000002</v>
          </cell>
          <cell r="D19">
            <v>17.537400000000002</v>
          </cell>
          <cell r="E19">
            <v>16.865350000000003</v>
          </cell>
        </row>
        <row r="20">
          <cell r="A20" t="str">
            <v>Bacino27</v>
          </cell>
          <cell r="D20">
            <v>0</v>
          </cell>
          <cell r="E20">
            <v>0</v>
          </cell>
        </row>
        <row r="21">
          <cell r="A21" t="str">
            <v>Comuni</v>
          </cell>
          <cell r="D21">
            <v>0</v>
          </cell>
          <cell r="E21">
            <v>0</v>
          </cell>
        </row>
        <row r="22">
          <cell r="A22" t="str">
            <v>Furtei</v>
          </cell>
          <cell r="B22">
            <v>13456.74</v>
          </cell>
          <cell r="C22">
            <v>0</v>
          </cell>
          <cell r="D22">
            <v>13.45674</v>
          </cell>
          <cell r="E22">
            <v>0</v>
          </cell>
        </row>
        <row r="23">
          <cell r="A23" t="str">
            <v>Guasila</v>
          </cell>
          <cell r="B23">
            <v>18449.739999999998</v>
          </cell>
          <cell r="C23">
            <v>14376.600000000004</v>
          </cell>
          <cell r="D23">
            <v>18.449739999999998</v>
          </cell>
          <cell r="E23">
            <v>14.376600000000003</v>
          </cell>
        </row>
        <row r="24">
          <cell r="A24" t="str">
            <v>Samassi</v>
          </cell>
          <cell r="B24">
            <v>28450.83</v>
          </cell>
          <cell r="C24">
            <v>16224.560000000001</v>
          </cell>
          <cell r="D24">
            <v>28.450830000000003</v>
          </cell>
          <cell r="E24">
            <v>16.22456</v>
          </cell>
        </row>
        <row r="25">
          <cell r="A25" t="str">
            <v>Samatzai</v>
          </cell>
          <cell r="B25">
            <v>12262.94</v>
          </cell>
          <cell r="C25">
            <v>6842.5499999999993</v>
          </cell>
          <cell r="D25">
            <v>12.26294</v>
          </cell>
          <cell r="E25">
            <v>6.8425499999999992</v>
          </cell>
        </row>
        <row r="26">
          <cell r="A26" t="str">
            <v>Sanluri</v>
          </cell>
          <cell r="B26">
            <v>40909.32</v>
          </cell>
          <cell r="C26">
            <v>39699.759999999973</v>
          </cell>
          <cell r="D26">
            <v>40.909320000000001</v>
          </cell>
          <cell r="E26">
            <v>39.699759999999976</v>
          </cell>
        </row>
        <row r="27">
          <cell r="A27" t="str">
            <v>Segariu</v>
          </cell>
          <cell r="B27">
            <v>9017.59</v>
          </cell>
          <cell r="C27">
            <v>0</v>
          </cell>
          <cell r="D27">
            <v>9.0175900000000002</v>
          </cell>
          <cell r="E27">
            <v>0</v>
          </cell>
        </row>
        <row r="28">
          <cell r="A28" t="str">
            <v>Serramanna</v>
          </cell>
          <cell r="B28">
            <v>40675.480000000003</v>
          </cell>
          <cell r="C28">
            <v>34582.549999999996</v>
          </cell>
          <cell r="D28">
            <v>40.67548</v>
          </cell>
          <cell r="E28">
            <v>34.582549999999998</v>
          </cell>
        </row>
        <row r="29">
          <cell r="A29" t="str">
            <v>Serrenti</v>
          </cell>
          <cell r="B29">
            <v>26981.21</v>
          </cell>
          <cell r="C29">
            <v>25553.170000000002</v>
          </cell>
          <cell r="D29">
            <v>26.981210000000001</v>
          </cell>
          <cell r="E29">
            <v>25.553170000000001</v>
          </cell>
        </row>
        <row r="30">
          <cell r="A30" t="str">
            <v>Bacino35</v>
          </cell>
          <cell r="D30">
            <v>0</v>
          </cell>
          <cell r="E30">
            <v>0</v>
          </cell>
        </row>
        <row r="31">
          <cell r="A31" t="str">
            <v>Comuni</v>
          </cell>
          <cell r="D31">
            <v>0</v>
          </cell>
          <cell r="E31">
            <v>0</v>
          </cell>
        </row>
        <row r="32">
          <cell r="A32" t="str">
            <v>Giba e Fraz. Villarios</v>
          </cell>
          <cell r="B32">
            <v>12967.369999999999</v>
          </cell>
          <cell r="C32">
            <v>7115.2699999999986</v>
          </cell>
          <cell r="D32">
            <v>12.967369999999999</v>
          </cell>
          <cell r="E32">
            <v>7.1152699999999989</v>
          </cell>
        </row>
        <row r="33">
          <cell r="A33" t="str">
            <v>Masainas e Fraz. Is Fiascus</v>
          </cell>
          <cell r="B33">
            <v>5822.34</v>
          </cell>
          <cell r="C33">
            <v>5096.5399999999991</v>
          </cell>
          <cell r="D33">
            <v>5.8223400000000005</v>
          </cell>
          <cell r="E33">
            <v>5.0965399999999992</v>
          </cell>
        </row>
        <row r="34">
          <cell r="A34" t="str">
            <v>Narcao-Rio Murtas-Terraseo</v>
          </cell>
          <cell r="B34">
            <v>19139.79</v>
          </cell>
          <cell r="C34">
            <v>9712.1799999999985</v>
          </cell>
          <cell r="D34">
            <v>19.139790000000001</v>
          </cell>
          <cell r="E34">
            <v>9.7121799999999983</v>
          </cell>
        </row>
        <row r="35">
          <cell r="A35" t="str">
            <v>Perdaxius</v>
          </cell>
          <cell r="B35">
            <v>6393.1100000000006</v>
          </cell>
          <cell r="C35">
            <v>2628.33</v>
          </cell>
          <cell r="D35">
            <v>6.393110000000001</v>
          </cell>
          <cell r="E35">
            <v>2.6283300000000001</v>
          </cell>
        </row>
        <row r="36">
          <cell r="A36" t="str">
            <v>Piscinas</v>
          </cell>
          <cell r="B36">
            <v>7147.46</v>
          </cell>
          <cell r="C36">
            <v>5486.0199999999986</v>
          </cell>
          <cell r="D36">
            <v>7.1474599999999997</v>
          </cell>
          <cell r="E36">
            <v>5.486019999999999</v>
          </cell>
        </row>
        <row r="37">
          <cell r="A37" t="str">
            <v>S.Anna Arresi-is Domus-Porto Pino</v>
          </cell>
          <cell r="B37">
            <v>17821.63</v>
          </cell>
          <cell r="C37">
            <v>7841.7800000000007</v>
          </cell>
          <cell r="D37">
            <v>17.821630000000003</v>
          </cell>
          <cell r="E37">
            <v>7.8417800000000009</v>
          </cell>
        </row>
        <row r="38">
          <cell r="A38" t="str">
            <v>Tratalias</v>
          </cell>
          <cell r="B38">
            <v>6130.32</v>
          </cell>
          <cell r="C38">
            <v>5086.7899999999991</v>
          </cell>
          <cell r="D38">
            <v>6.1303199999999993</v>
          </cell>
          <cell r="E38">
            <v>5.0867899999999988</v>
          </cell>
        </row>
        <row r="39">
          <cell r="A39" t="str">
            <v>Villaperuccio</v>
          </cell>
          <cell r="B39">
            <v>5995.83</v>
          </cell>
          <cell r="C39">
            <v>5806.5099999999993</v>
          </cell>
          <cell r="D39">
            <v>5.9958299999999998</v>
          </cell>
          <cell r="E39">
            <v>5.8065099999999994</v>
          </cell>
        </row>
        <row r="40">
          <cell r="A40" t="str">
            <v>Bacino15</v>
          </cell>
          <cell r="D40">
            <v>0</v>
          </cell>
          <cell r="E40">
            <v>0</v>
          </cell>
        </row>
        <row r="41">
          <cell r="A41" t="str">
            <v>Comuni</v>
          </cell>
          <cell r="D41">
            <v>0</v>
          </cell>
          <cell r="E41">
            <v>0</v>
          </cell>
        </row>
        <row r="42">
          <cell r="A42" t="str">
            <v>Dorgali/Cala Gonone</v>
          </cell>
          <cell r="B42">
            <v>33737.5</v>
          </cell>
          <cell r="C42">
            <v>15356.7</v>
          </cell>
          <cell r="D42">
            <v>33.737499999999997</v>
          </cell>
          <cell r="E42">
            <v>15.3567</v>
          </cell>
        </row>
        <row r="43">
          <cell r="A43" t="str">
            <v>Cala Gonone</v>
          </cell>
          <cell r="D43">
            <v>0</v>
          </cell>
          <cell r="E43">
            <v>0</v>
          </cell>
        </row>
        <row r="44">
          <cell r="A44" t="str">
            <v>Galtellì</v>
          </cell>
          <cell r="B44">
            <v>13507.3</v>
          </cell>
          <cell r="C44">
            <v>0</v>
          </cell>
          <cell r="D44">
            <v>13.507299999999999</v>
          </cell>
          <cell r="E44">
            <v>0</v>
          </cell>
        </row>
        <row r="45">
          <cell r="A45" t="str">
            <v>Irgoli</v>
          </cell>
          <cell r="B45">
            <v>17363.759999999998</v>
          </cell>
          <cell r="C45">
            <v>16202.47</v>
          </cell>
          <cell r="D45">
            <v>17.363759999999999</v>
          </cell>
          <cell r="E45">
            <v>16.202469999999998</v>
          </cell>
        </row>
        <row r="46">
          <cell r="A46" t="str">
            <v>Loculi</v>
          </cell>
          <cell r="B46">
            <v>4216.9399999999996</v>
          </cell>
          <cell r="C46">
            <v>4307.5000000000009</v>
          </cell>
          <cell r="D46">
            <v>4.2169399999999992</v>
          </cell>
          <cell r="E46">
            <v>4.307500000000001</v>
          </cell>
        </row>
        <row r="47">
          <cell r="A47" t="str">
            <v>Onifai</v>
          </cell>
          <cell r="B47">
            <v>6221.94</v>
          </cell>
          <cell r="C47">
            <v>6540.6000000000013</v>
          </cell>
          <cell r="D47">
            <v>6.22194</v>
          </cell>
          <cell r="E47">
            <v>6.5406000000000013</v>
          </cell>
        </row>
        <row r="48">
          <cell r="A48" t="str">
            <v>Orosei</v>
          </cell>
          <cell r="B48">
            <v>31054</v>
          </cell>
          <cell r="C48">
            <v>13311.390000000001</v>
          </cell>
          <cell r="D48">
            <v>31.053999999999998</v>
          </cell>
          <cell r="E48">
            <v>13.311390000000001</v>
          </cell>
        </row>
        <row r="49">
          <cell r="A49" t="str">
            <v>Bacino26</v>
          </cell>
          <cell r="D49">
            <v>0</v>
          </cell>
          <cell r="E49">
            <v>0</v>
          </cell>
        </row>
        <row r="50">
          <cell r="A50" t="str">
            <v>Comuni</v>
          </cell>
          <cell r="D50">
            <v>0</v>
          </cell>
          <cell r="E50">
            <v>0</v>
          </cell>
        </row>
        <row r="51">
          <cell r="A51" t="str">
            <v>Barrali</v>
          </cell>
          <cell r="B51">
            <v>5876.58</v>
          </cell>
          <cell r="C51">
            <v>6217.9500000000007</v>
          </cell>
          <cell r="D51">
            <v>5.8765799999999997</v>
          </cell>
          <cell r="E51">
            <v>6.217950000000001</v>
          </cell>
        </row>
        <row r="52">
          <cell r="A52" t="str">
            <v>Gesico</v>
          </cell>
          <cell r="B52">
            <v>6531.6</v>
          </cell>
          <cell r="C52">
            <v>0</v>
          </cell>
          <cell r="D52">
            <v>6.5316000000000001</v>
          </cell>
          <cell r="E52">
            <v>0</v>
          </cell>
        </row>
        <row r="53">
          <cell r="A53" t="str">
            <v>Goni</v>
          </cell>
          <cell r="B53">
            <v>4592.29</v>
          </cell>
          <cell r="C53">
            <v>0</v>
          </cell>
          <cell r="D53">
            <v>4.5922900000000002</v>
          </cell>
          <cell r="E53">
            <v>0</v>
          </cell>
        </row>
        <row r="54">
          <cell r="A54" t="str">
            <v>Guamaggiore</v>
          </cell>
          <cell r="B54">
            <v>7547.21</v>
          </cell>
          <cell r="C54">
            <v>3778.2000000000003</v>
          </cell>
          <cell r="D54">
            <v>7.5472099999999998</v>
          </cell>
          <cell r="E54">
            <v>3.7782000000000004</v>
          </cell>
        </row>
        <row r="55">
          <cell r="A55" t="str">
            <v>Pimentel</v>
          </cell>
          <cell r="B55">
            <v>8472.6799999999985</v>
          </cell>
          <cell r="C55">
            <v>0</v>
          </cell>
          <cell r="D55">
            <v>8.4726799999999987</v>
          </cell>
          <cell r="E55">
            <v>0</v>
          </cell>
        </row>
        <row r="56">
          <cell r="A56" t="str">
            <v>San Basilio</v>
          </cell>
          <cell r="B56">
            <v>7901.81</v>
          </cell>
          <cell r="C56">
            <v>641.9</v>
          </cell>
          <cell r="D56">
            <v>7.9018100000000002</v>
          </cell>
          <cell r="E56">
            <v>0.64190000000000003</v>
          </cell>
        </row>
        <row r="57">
          <cell r="A57" t="str">
            <v>Selegas</v>
          </cell>
          <cell r="B57">
            <v>10735.000000000002</v>
          </cell>
          <cell r="C57">
            <v>5221.8499999999995</v>
          </cell>
          <cell r="D57">
            <v>10.735000000000001</v>
          </cell>
          <cell r="E57">
            <v>5.2218499999999999</v>
          </cell>
        </row>
        <row r="58">
          <cell r="A58" t="str">
            <v>Senorbì</v>
          </cell>
          <cell r="B58">
            <v>29709.659999999996</v>
          </cell>
          <cell r="C58">
            <v>18787.620000000003</v>
          </cell>
          <cell r="D58">
            <v>29.709659999999996</v>
          </cell>
          <cell r="E58">
            <v>18.787620000000004</v>
          </cell>
        </row>
        <row r="59">
          <cell r="A59" t="str">
            <v>Suelli</v>
          </cell>
          <cell r="B59">
            <v>9132.85</v>
          </cell>
          <cell r="C59">
            <v>5430.1</v>
          </cell>
          <cell r="D59">
            <v>9.1328500000000012</v>
          </cell>
          <cell r="E59">
            <v>5.4301000000000004</v>
          </cell>
        </row>
        <row r="60">
          <cell r="A60" t="str">
            <v>Bacino37</v>
          </cell>
          <cell r="D60">
            <v>0</v>
          </cell>
          <cell r="E60">
            <v>0</v>
          </cell>
        </row>
        <row r="61">
          <cell r="A61" t="str">
            <v>Comuni</v>
          </cell>
          <cell r="D61">
            <v>0</v>
          </cell>
          <cell r="E61">
            <v>0</v>
          </cell>
        </row>
        <row r="62">
          <cell r="A62" t="str">
            <v>MONASTIR</v>
          </cell>
          <cell r="B62">
            <v>14433.240000000002</v>
          </cell>
          <cell r="C62">
            <v>12876.789999999999</v>
          </cell>
          <cell r="D62">
            <v>14.433240000000001</v>
          </cell>
          <cell r="E62">
            <v>12.87679</v>
          </cell>
        </row>
        <row r="63">
          <cell r="A63" t="str">
            <v>NURAMINIS E VILLAGRECA</v>
          </cell>
          <cell r="B63">
            <v>14298.56</v>
          </cell>
          <cell r="C63">
            <v>14695.449999999995</v>
          </cell>
          <cell r="D63">
            <v>14.29856</v>
          </cell>
          <cell r="E63">
            <v>14.695449999999996</v>
          </cell>
        </row>
        <row r="64">
          <cell r="A64" t="str">
            <v>SAN SPERATE</v>
          </cell>
          <cell r="B64">
            <v>25949.360000000001</v>
          </cell>
          <cell r="C64">
            <v>25385.949999999997</v>
          </cell>
          <cell r="D64">
            <v>25.949360000000002</v>
          </cell>
          <cell r="E64">
            <v>25.385949999999998</v>
          </cell>
        </row>
        <row r="65">
          <cell r="A65" t="str">
            <v>SESTU</v>
          </cell>
          <cell r="B65">
            <v>48609.850000000006</v>
          </cell>
          <cell r="C65">
            <v>39707.89</v>
          </cell>
          <cell r="D65">
            <v>48.609850000000009</v>
          </cell>
          <cell r="E65">
            <v>39.707889999999999</v>
          </cell>
        </row>
        <row r="66">
          <cell r="A66" t="str">
            <v>SESTU SUD</v>
          </cell>
          <cell r="D66">
            <v>0</v>
          </cell>
          <cell r="E66">
            <v>0</v>
          </cell>
        </row>
        <row r="67">
          <cell r="A67" t="str">
            <v>USSANA</v>
          </cell>
          <cell r="B67">
            <v>13890.51</v>
          </cell>
          <cell r="C67">
            <v>14068.000000000002</v>
          </cell>
          <cell r="D67">
            <v>13.890510000000001</v>
          </cell>
          <cell r="E67">
            <v>14.068000000000001</v>
          </cell>
        </row>
        <row r="68">
          <cell r="A68" t="str">
            <v>Bacino10</v>
          </cell>
          <cell r="D68">
            <v>0</v>
          </cell>
          <cell r="E68">
            <v>0</v>
          </cell>
        </row>
        <row r="69">
          <cell r="A69" t="str">
            <v>Comuni</v>
          </cell>
          <cell r="D69">
            <v>0</v>
          </cell>
          <cell r="E69">
            <v>0</v>
          </cell>
        </row>
        <row r="70">
          <cell r="A70" t="str">
            <v>ALà DEI SARDI</v>
          </cell>
          <cell r="B70">
            <v>14392.96</v>
          </cell>
          <cell r="C70">
            <v>9183.5500000000011</v>
          </cell>
          <cell r="D70">
            <v>14.392959999999999</v>
          </cell>
          <cell r="E70">
            <v>9.1835500000000003</v>
          </cell>
        </row>
        <row r="71">
          <cell r="A71" t="str">
            <v>ANELA</v>
          </cell>
          <cell r="B71">
            <v>4969.29</v>
          </cell>
          <cell r="C71">
            <v>894</v>
          </cell>
          <cell r="D71">
            <v>4.96929</v>
          </cell>
          <cell r="E71">
            <v>0.89400000000000002</v>
          </cell>
        </row>
        <row r="72">
          <cell r="A72" t="str">
            <v>BENETUTTI</v>
          </cell>
          <cell r="B72">
            <v>11750.64</v>
          </cell>
          <cell r="C72">
            <v>11694.17</v>
          </cell>
          <cell r="D72">
            <v>11.750639999999999</v>
          </cell>
          <cell r="E72">
            <v>11.69417</v>
          </cell>
        </row>
        <row r="73">
          <cell r="A73" t="str">
            <v>BITTI</v>
          </cell>
          <cell r="B73">
            <v>16567.579999999998</v>
          </cell>
          <cell r="C73">
            <v>0</v>
          </cell>
          <cell r="D73">
            <v>16.56758</v>
          </cell>
          <cell r="E73">
            <v>0</v>
          </cell>
        </row>
        <row r="74">
          <cell r="A74" t="str">
            <v>NULE</v>
          </cell>
          <cell r="B74">
            <v>8582.64</v>
          </cell>
          <cell r="C74">
            <v>2207.2999999999997</v>
          </cell>
          <cell r="D74">
            <v>8.5826399999999996</v>
          </cell>
          <cell r="E74">
            <v>2.2072999999999996</v>
          </cell>
        </row>
        <row r="75">
          <cell r="A75" t="str">
            <v>ONANì</v>
          </cell>
          <cell r="B75">
            <v>4764.8599999999997</v>
          </cell>
          <cell r="C75">
            <v>1481.6</v>
          </cell>
          <cell r="D75">
            <v>4.7648599999999997</v>
          </cell>
          <cell r="E75">
            <v>1.4815999999999998</v>
          </cell>
        </row>
        <row r="76">
          <cell r="A76" t="str">
            <v>OSIDDA</v>
          </cell>
          <cell r="B76">
            <v>3624.94</v>
          </cell>
          <cell r="C76">
            <v>1905.15</v>
          </cell>
          <cell r="D76">
            <v>3.6249400000000001</v>
          </cell>
          <cell r="E76">
            <v>1.9051500000000001</v>
          </cell>
        </row>
        <row r="77">
          <cell r="A77" t="str">
            <v>ORUNE</v>
          </cell>
          <cell r="B77">
            <v>13037.37</v>
          </cell>
          <cell r="C77">
            <v>1393.3500000000001</v>
          </cell>
          <cell r="D77">
            <v>13.037370000000001</v>
          </cell>
          <cell r="E77">
            <v>1.3933500000000001</v>
          </cell>
        </row>
        <row r="78">
          <cell r="A78" t="str">
            <v>Bacino11</v>
          </cell>
          <cell r="D78">
            <v>0</v>
          </cell>
          <cell r="E78">
            <v>0</v>
          </cell>
        </row>
        <row r="79">
          <cell r="A79" t="str">
            <v>Comuni</v>
          </cell>
          <cell r="D79">
            <v>0</v>
          </cell>
          <cell r="E79">
            <v>0</v>
          </cell>
        </row>
        <row r="80">
          <cell r="A80" t="str">
            <v>SAN TEODORO</v>
          </cell>
          <cell r="B80">
            <v>23956.61</v>
          </cell>
          <cell r="C80">
            <v>6168.510000000002</v>
          </cell>
          <cell r="D80">
            <v>23.956610000000001</v>
          </cell>
          <cell r="E80">
            <v>6.1685100000000022</v>
          </cell>
        </row>
        <row r="81">
          <cell r="A81" t="str">
            <v>LODè</v>
          </cell>
          <cell r="B81">
            <v>9583.84</v>
          </cell>
          <cell r="C81">
            <v>5999.2699999999995</v>
          </cell>
          <cell r="D81">
            <v>9.5838400000000004</v>
          </cell>
          <cell r="E81">
            <v>5.9992699999999992</v>
          </cell>
        </row>
        <row r="82">
          <cell r="A82" t="str">
            <v>POSADA</v>
          </cell>
          <cell r="B82">
            <v>13906.9</v>
          </cell>
          <cell r="C82">
            <v>12964.699999999995</v>
          </cell>
          <cell r="D82">
            <v>13.9069</v>
          </cell>
          <cell r="E82">
            <v>12.964699999999995</v>
          </cell>
        </row>
        <row r="83">
          <cell r="A83" t="str">
            <v>SINISCOLA</v>
          </cell>
          <cell r="B83">
            <v>33495.590000000004</v>
          </cell>
          <cell r="C83">
            <v>29359.609999999993</v>
          </cell>
          <cell r="D83">
            <v>33.495590000000007</v>
          </cell>
          <cell r="E83">
            <v>29.359609999999993</v>
          </cell>
        </row>
        <row r="84">
          <cell r="A84" t="str">
            <v>TORPè</v>
          </cell>
          <cell r="B84">
            <v>10932.24</v>
          </cell>
          <cell r="C84">
            <v>9699.0500000000011</v>
          </cell>
          <cell r="D84">
            <v>10.93224</v>
          </cell>
          <cell r="E84">
            <v>9.6990500000000015</v>
          </cell>
        </row>
      </sheetData>
      <sheetData sheetId="8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7"/>
  <sheetViews>
    <sheetView tabSelected="1" zoomScale="91" zoomScaleNormal="90" workbookViewId="0">
      <selection activeCell="K5" sqref="K5:O5"/>
    </sheetView>
  </sheetViews>
  <sheetFormatPr baseColWidth="10" defaultColWidth="9.1640625" defaultRowHeight="14" x14ac:dyDescent="0.2"/>
  <cols>
    <col min="1" max="1" width="18.5" style="3" customWidth="1"/>
    <col min="2" max="2" width="10.33203125" style="3" bestFit="1" customWidth="1"/>
    <col min="3" max="3" width="30.33203125" style="3" bestFit="1" customWidth="1"/>
    <col min="4" max="4" width="15.6640625" style="3" customWidth="1"/>
    <col min="5" max="5" width="34.6640625" style="3" bestFit="1" customWidth="1"/>
    <col min="6" max="6" width="32.5" style="3" customWidth="1"/>
    <col min="7" max="7" width="13.1640625" style="3" customWidth="1"/>
    <col min="8" max="8" width="18" style="3" customWidth="1"/>
    <col min="9" max="10" width="13.83203125" style="3" customWidth="1"/>
    <col min="11" max="16384" width="9.1640625" style="3"/>
  </cols>
  <sheetData>
    <row r="1" spans="1:16" ht="51" customHeight="1" x14ac:dyDescent="0.2">
      <c r="A1" s="33" t="s">
        <v>89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6" ht="38.5" customHeight="1" x14ac:dyDescent="0.2">
      <c r="A2" s="35" t="s">
        <v>7</v>
      </c>
      <c r="B2" s="35"/>
      <c r="C2" s="35"/>
      <c r="D2" s="35"/>
      <c r="E2" s="35"/>
      <c r="F2" s="35"/>
      <c r="G2" s="35"/>
      <c r="H2" s="35"/>
      <c r="I2" s="35" t="s">
        <v>8</v>
      </c>
      <c r="J2" s="35"/>
      <c r="K2" s="36" t="s">
        <v>81</v>
      </c>
      <c r="L2" s="36"/>
      <c r="M2" s="36"/>
      <c r="N2" s="36"/>
      <c r="O2" s="36"/>
    </row>
    <row r="3" spans="1:16" ht="45" x14ac:dyDescent="0.2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9</v>
      </c>
      <c r="H3" s="4" t="s">
        <v>83</v>
      </c>
      <c r="I3" s="4" t="s">
        <v>72</v>
      </c>
      <c r="J3" s="4" t="s">
        <v>6</v>
      </c>
      <c r="K3" s="37"/>
      <c r="L3" s="37"/>
      <c r="M3" s="37"/>
      <c r="N3" s="37"/>
      <c r="O3" s="37"/>
    </row>
    <row r="4" spans="1:16" ht="30" x14ac:dyDescent="0.2">
      <c r="A4" s="12" t="s">
        <v>11</v>
      </c>
      <c r="B4" s="30" t="s">
        <v>73</v>
      </c>
      <c r="C4" s="1" t="s">
        <v>16</v>
      </c>
      <c r="D4" s="22">
        <v>90050</v>
      </c>
      <c r="E4" s="12" t="s">
        <v>85</v>
      </c>
      <c r="F4" s="12" t="s">
        <v>71</v>
      </c>
      <c r="G4" s="12" t="s">
        <v>84</v>
      </c>
      <c r="H4" s="8">
        <v>11.664399999999997</v>
      </c>
      <c r="I4" s="21">
        <v>43282</v>
      </c>
      <c r="J4" s="21">
        <v>45383</v>
      </c>
      <c r="K4" s="28"/>
      <c r="L4" s="28"/>
      <c r="M4" s="28"/>
      <c r="N4" s="28"/>
      <c r="O4" s="28"/>
      <c r="P4" s="7"/>
    </row>
    <row r="5" spans="1:16" ht="30" x14ac:dyDescent="0.2">
      <c r="A5" s="12" t="s">
        <v>11</v>
      </c>
      <c r="B5" s="31"/>
      <c r="C5" s="1" t="s">
        <v>16</v>
      </c>
      <c r="D5" s="12">
        <v>91073</v>
      </c>
      <c r="E5" s="12" t="s">
        <v>37</v>
      </c>
      <c r="F5" s="12" t="s">
        <v>71</v>
      </c>
      <c r="G5" s="12" t="s">
        <v>84</v>
      </c>
      <c r="H5" s="8">
        <v>15.7</v>
      </c>
      <c r="I5" s="21">
        <v>43647</v>
      </c>
      <c r="J5" s="21">
        <v>45444</v>
      </c>
      <c r="K5" s="28"/>
      <c r="L5" s="28"/>
      <c r="M5" s="28"/>
      <c r="N5" s="28"/>
      <c r="O5" s="28"/>
      <c r="P5" s="7"/>
    </row>
    <row r="6" spans="1:16" ht="30" customHeight="1" x14ac:dyDescent="0.2">
      <c r="A6" s="12" t="s">
        <v>11</v>
      </c>
      <c r="B6" s="30" t="s">
        <v>74</v>
      </c>
      <c r="C6" s="1" t="s">
        <v>16</v>
      </c>
      <c r="D6" s="12">
        <v>91009</v>
      </c>
      <c r="E6" s="12" t="s">
        <v>66</v>
      </c>
      <c r="F6" s="12" t="s">
        <v>71</v>
      </c>
      <c r="G6" s="12" t="s">
        <v>84</v>
      </c>
      <c r="H6" s="8">
        <v>1.655</v>
      </c>
      <c r="I6" s="21">
        <v>43586</v>
      </c>
      <c r="J6" s="21">
        <v>45597</v>
      </c>
      <c r="K6" s="66" t="s">
        <v>91</v>
      </c>
      <c r="L6" s="67"/>
      <c r="M6" s="67"/>
      <c r="N6" s="67"/>
      <c r="O6" s="68"/>
      <c r="P6" s="7"/>
    </row>
    <row r="7" spans="1:16" ht="30" x14ac:dyDescent="0.2">
      <c r="A7" s="12" t="s">
        <v>11</v>
      </c>
      <c r="B7" s="32"/>
      <c r="C7" s="1" t="s">
        <v>16</v>
      </c>
      <c r="D7" s="12">
        <v>91067</v>
      </c>
      <c r="E7" s="12" t="s">
        <v>70</v>
      </c>
      <c r="F7" s="12" t="s">
        <v>71</v>
      </c>
      <c r="G7" s="12" t="s">
        <v>84</v>
      </c>
      <c r="H7" s="8">
        <f>11.8+1.4</f>
        <v>13.200000000000001</v>
      </c>
      <c r="I7" s="21">
        <v>43586</v>
      </c>
      <c r="J7" s="21">
        <v>45536</v>
      </c>
      <c r="K7" s="69"/>
      <c r="L7" s="70"/>
      <c r="M7" s="70"/>
      <c r="N7" s="70"/>
      <c r="O7" s="71"/>
      <c r="P7" s="7"/>
    </row>
    <row r="8" spans="1:16" ht="35.5" customHeight="1" x14ac:dyDescent="0.2">
      <c r="A8" s="12" t="s">
        <v>11</v>
      </c>
      <c r="B8" s="32"/>
      <c r="C8" s="1" t="s">
        <v>16</v>
      </c>
      <c r="D8" s="12">
        <v>91017</v>
      </c>
      <c r="E8" s="12" t="s">
        <v>48</v>
      </c>
      <c r="F8" s="12" t="s">
        <v>71</v>
      </c>
      <c r="G8" s="12" t="s">
        <v>84</v>
      </c>
      <c r="H8" s="8">
        <f>23.6+14</f>
        <v>37.6</v>
      </c>
      <c r="I8" s="21">
        <v>43586</v>
      </c>
      <c r="J8" s="21">
        <v>45566</v>
      </c>
      <c r="K8" s="69"/>
      <c r="L8" s="70"/>
      <c r="M8" s="70"/>
      <c r="N8" s="70"/>
      <c r="O8" s="71"/>
      <c r="P8" s="7"/>
    </row>
    <row r="9" spans="1:16" ht="30" x14ac:dyDescent="0.2">
      <c r="A9" s="12" t="s">
        <v>11</v>
      </c>
      <c r="B9" s="32"/>
      <c r="C9" s="1" t="s">
        <v>16</v>
      </c>
      <c r="D9" s="12">
        <v>91027</v>
      </c>
      <c r="E9" s="12" t="s">
        <v>49</v>
      </c>
      <c r="F9" s="12" t="s">
        <v>71</v>
      </c>
      <c r="G9" s="12" t="s">
        <v>84</v>
      </c>
      <c r="H9" s="8">
        <v>13.9</v>
      </c>
      <c r="I9" s="21">
        <v>43586</v>
      </c>
      <c r="J9" s="21">
        <v>45566</v>
      </c>
      <c r="K9" s="69"/>
      <c r="L9" s="70"/>
      <c r="M9" s="70"/>
      <c r="N9" s="70"/>
      <c r="O9" s="71"/>
      <c r="P9" s="7"/>
    </row>
    <row r="10" spans="1:16" ht="30" x14ac:dyDescent="0.2">
      <c r="A10" s="12" t="s">
        <v>11</v>
      </c>
      <c r="B10" s="32"/>
      <c r="C10" s="1" t="s">
        <v>16</v>
      </c>
      <c r="D10" s="12">
        <v>91063</v>
      </c>
      <c r="E10" s="12" t="s">
        <v>53</v>
      </c>
      <c r="F10" s="12" t="s">
        <v>71</v>
      </c>
      <c r="G10" s="12" t="s">
        <v>84</v>
      </c>
      <c r="H10" s="8">
        <f>13.1+18.2</f>
        <v>31.299999999999997</v>
      </c>
      <c r="I10" s="21">
        <v>43586</v>
      </c>
      <c r="J10" s="21">
        <v>45597</v>
      </c>
      <c r="K10" s="72"/>
      <c r="L10" s="73"/>
      <c r="M10" s="73"/>
      <c r="N10" s="73"/>
      <c r="O10" s="74"/>
      <c r="P10" s="7"/>
    </row>
    <row r="11" spans="1:16" ht="30" x14ac:dyDescent="0.2">
      <c r="A11" s="12" t="s">
        <v>11</v>
      </c>
      <c r="B11" s="12" t="s">
        <v>75</v>
      </c>
      <c r="C11" s="1" t="s">
        <v>16</v>
      </c>
      <c r="D11" s="12">
        <v>95038</v>
      </c>
      <c r="E11" s="12" t="s">
        <v>90</v>
      </c>
      <c r="F11" s="12" t="s">
        <v>71</v>
      </c>
      <c r="G11" s="12" t="s">
        <v>84</v>
      </c>
      <c r="H11" s="8">
        <v>1</v>
      </c>
      <c r="I11" s="21">
        <v>45566</v>
      </c>
      <c r="J11" s="21">
        <v>45717</v>
      </c>
      <c r="K11" s="75"/>
      <c r="L11" s="76"/>
      <c r="M11" s="76"/>
      <c r="N11" s="76"/>
      <c r="O11" s="77"/>
      <c r="P11" s="7"/>
    </row>
    <row r="12" spans="1:16" ht="30" x14ac:dyDescent="0.2">
      <c r="A12" s="12" t="s">
        <v>11</v>
      </c>
      <c r="B12" s="30" t="s">
        <v>82</v>
      </c>
      <c r="C12" s="1" t="s">
        <v>16</v>
      </c>
      <c r="D12" s="12">
        <v>111032</v>
      </c>
      <c r="E12" s="12" t="s">
        <v>57</v>
      </c>
      <c r="F12" s="12" t="s">
        <v>71</v>
      </c>
      <c r="G12" s="12" t="s">
        <v>84</v>
      </c>
      <c r="H12" s="8">
        <f>3.8+3.4</f>
        <v>7.1999999999999993</v>
      </c>
      <c r="I12" s="21">
        <v>43586</v>
      </c>
      <c r="J12" s="21">
        <v>45536</v>
      </c>
      <c r="K12" s="66" t="s">
        <v>91</v>
      </c>
      <c r="L12" s="67"/>
      <c r="M12" s="67"/>
      <c r="N12" s="67"/>
      <c r="O12" s="68"/>
      <c r="P12" s="7"/>
    </row>
    <row r="13" spans="1:16" ht="30" x14ac:dyDescent="0.2">
      <c r="A13" s="12" t="s">
        <v>11</v>
      </c>
      <c r="B13" s="32"/>
      <c r="C13" s="1" t="s">
        <v>16</v>
      </c>
      <c r="D13" s="12">
        <v>111074</v>
      </c>
      <c r="E13" s="12" t="s">
        <v>60</v>
      </c>
      <c r="F13" s="12" t="s">
        <v>71</v>
      </c>
      <c r="G13" s="12" t="s">
        <v>84</v>
      </c>
      <c r="H13" s="8">
        <f>5.04+7.4</f>
        <v>12.440000000000001</v>
      </c>
      <c r="I13" s="21">
        <v>43586</v>
      </c>
      <c r="J13" s="21">
        <v>45536</v>
      </c>
      <c r="K13" s="69"/>
      <c r="L13" s="70"/>
      <c r="M13" s="70"/>
      <c r="N13" s="70"/>
      <c r="O13" s="71"/>
      <c r="P13" s="7"/>
    </row>
    <row r="14" spans="1:16" ht="30" x14ac:dyDescent="0.2">
      <c r="A14" s="12" t="s">
        <v>11</v>
      </c>
      <c r="B14" s="32"/>
      <c r="C14" s="1" t="s">
        <v>16</v>
      </c>
      <c r="D14" s="12">
        <v>111077</v>
      </c>
      <c r="E14" s="12" t="s">
        <v>61</v>
      </c>
      <c r="F14" s="12" t="s">
        <v>71</v>
      </c>
      <c r="G14" s="12" t="s">
        <v>84</v>
      </c>
      <c r="H14" s="8">
        <f>17.36+12.1</f>
        <v>29.46</v>
      </c>
      <c r="I14" s="21">
        <v>43586</v>
      </c>
      <c r="J14" s="21">
        <v>45566</v>
      </c>
      <c r="K14" s="69"/>
      <c r="L14" s="70"/>
      <c r="M14" s="70"/>
      <c r="N14" s="70"/>
      <c r="O14" s="71"/>
      <c r="P14" s="7"/>
    </row>
    <row r="15" spans="1:16" ht="30" x14ac:dyDescent="0.2">
      <c r="A15" s="12" t="s">
        <v>11</v>
      </c>
      <c r="B15" s="32"/>
      <c r="C15" s="1" t="s">
        <v>16</v>
      </c>
      <c r="D15" s="12">
        <v>111088</v>
      </c>
      <c r="E15" s="12" t="s">
        <v>62</v>
      </c>
      <c r="F15" s="12" t="s">
        <v>71</v>
      </c>
      <c r="G15" s="12" t="s">
        <v>84</v>
      </c>
      <c r="H15" s="8">
        <f>6.55+9.6</f>
        <v>16.149999999999999</v>
      </c>
      <c r="I15" s="21">
        <v>43586</v>
      </c>
      <c r="J15" s="21">
        <v>45566</v>
      </c>
      <c r="K15" s="69"/>
      <c r="L15" s="70"/>
      <c r="M15" s="70"/>
      <c r="N15" s="70"/>
      <c r="O15" s="71"/>
      <c r="P15" s="7"/>
    </row>
    <row r="16" spans="1:16" ht="30" x14ac:dyDescent="0.2">
      <c r="A16" s="12" t="s">
        <v>11</v>
      </c>
      <c r="B16" s="31"/>
      <c r="C16" s="1" t="s">
        <v>16</v>
      </c>
      <c r="D16" s="12">
        <v>111070</v>
      </c>
      <c r="E16" s="12" t="s">
        <v>45</v>
      </c>
      <c r="F16" s="12" t="s">
        <v>71</v>
      </c>
      <c r="G16" s="12" t="s">
        <v>84</v>
      </c>
      <c r="H16" s="8">
        <f>7.8+15</f>
        <v>22.8</v>
      </c>
      <c r="I16" s="21">
        <v>43586</v>
      </c>
      <c r="J16" s="21">
        <v>45536</v>
      </c>
      <c r="K16" s="72"/>
      <c r="L16" s="73"/>
      <c r="M16" s="73"/>
      <c r="N16" s="73"/>
      <c r="O16" s="74"/>
      <c r="P16" s="7"/>
    </row>
    <row r="17" spans="8:8" x14ac:dyDescent="0.2">
      <c r="H17" s="7"/>
    </row>
  </sheetData>
  <autoFilter ref="J3:J16" xr:uid="{00000000-0001-0000-0000-000000000000}"/>
  <mergeCells count="12">
    <mergeCell ref="K4:O4"/>
    <mergeCell ref="B4:B5"/>
    <mergeCell ref="B12:B16"/>
    <mergeCell ref="B6:B10"/>
    <mergeCell ref="A1:O1"/>
    <mergeCell ref="I2:J2"/>
    <mergeCell ref="A2:H2"/>
    <mergeCell ref="K2:O3"/>
    <mergeCell ref="K6:O10"/>
    <mergeCell ref="K11:O11"/>
    <mergeCell ref="K12:O16"/>
    <mergeCell ref="K5:O5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F0E19C-08A0-AC48-8185-500D1069DFE4}">
  <dimension ref="A1:P66"/>
  <sheetViews>
    <sheetView zoomScale="90" zoomScaleNormal="90" workbookViewId="0">
      <selection activeCell="H8" sqref="H8"/>
    </sheetView>
  </sheetViews>
  <sheetFormatPr baseColWidth="10" defaultColWidth="9.1640625" defaultRowHeight="14" x14ac:dyDescent="0.2"/>
  <cols>
    <col min="1" max="1" width="18.5" style="3" customWidth="1"/>
    <col min="2" max="2" width="10.33203125" style="3" bestFit="1" customWidth="1"/>
    <col min="3" max="3" width="30.33203125" style="3" bestFit="1" customWidth="1"/>
    <col min="4" max="4" width="15.6640625" style="3" customWidth="1"/>
    <col min="5" max="5" width="34.6640625" style="3" bestFit="1" customWidth="1"/>
    <col min="6" max="6" width="32.5" style="3" customWidth="1"/>
    <col min="7" max="7" width="13.1640625" style="3" customWidth="1"/>
    <col min="8" max="8" width="18" style="3" customWidth="1"/>
    <col min="9" max="10" width="13.83203125" style="3" customWidth="1"/>
    <col min="11" max="16384" width="9.1640625" style="3"/>
  </cols>
  <sheetData>
    <row r="1" spans="1:16" ht="51" customHeight="1" x14ac:dyDescent="0.2">
      <c r="A1" s="33" t="s">
        <v>10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</row>
    <row r="2" spans="1:16" ht="38.5" customHeight="1" x14ac:dyDescent="0.2">
      <c r="A2" s="35" t="s">
        <v>7</v>
      </c>
      <c r="B2" s="35"/>
      <c r="C2" s="35"/>
      <c r="D2" s="35"/>
      <c r="E2" s="35"/>
      <c r="F2" s="35"/>
      <c r="G2" s="35"/>
      <c r="H2" s="35"/>
      <c r="I2" s="35" t="s">
        <v>8</v>
      </c>
      <c r="J2" s="35"/>
      <c r="K2" s="36" t="s">
        <v>81</v>
      </c>
      <c r="L2" s="36"/>
      <c r="M2" s="36"/>
      <c r="N2" s="36"/>
      <c r="O2" s="36"/>
    </row>
    <row r="3" spans="1:16" ht="46" thickBot="1" x14ac:dyDescent="0.25">
      <c r="A3" s="4" t="s">
        <v>0</v>
      </c>
      <c r="B3" s="4" t="s">
        <v>1</v>
      </c>
      <c r="C3" s="4" t="s">
        <v>2</v>
      </c>
      <c r="D3" s="4" t="s">
        <v>3</v>
      </c>
      <c r="E3" s="4" t="s">
        <v>4</v>
      </c>
      <c r="F3" s="4" t="s">
        <v>5</v>
      </c>
      <c r="G3" s="4" t="s">
        <v>9</v>
      </c>
      <c r="H3" s="4" t="s">
        <v>83</v>
      </c>
      <c r="I3" s="4" t="s">
        <v>72</v>
      </c>
      <c r="J3" s="4" t="s">
        <v>6</v>
      </c>
      <c r="K3" s="37"/>
      <c r="L3" s="37"/>
      <c r="M3" s="37"/>
      <c r="N3" s="37"/>
      <c r="O3" s="37"/>
    </row>
    <row r="4" spans="1:16" ht="30" x14ac:dyDescent="0.2">
      <c r="A4" s="16" t="s">
        <v>11</v>
      </c>
      <c r="B4" s="38" t="s">
        <v>73</v>
      </c>
      <c r="C4" s="5" t="s">
        <v>16</v>
      </c>
      <c r="D4" s="17">
        <v>90058</v>
      </c>
      <c r="E4" s="11" t="s">
        <v>12</v>
      </c>
      <c r="F4" s="11" t="s">
        <v>71</v>
      </c>
      <c r="G4" s="11" t="s">
        <v>84</v>
      </c>
      <c r="H4" s="9">
        <v>38.928200000000011</v>
      </c>
      <c r="I4" s="18">
        <v>43282</v>
      </c>
      <c r="J4" s="18">
        <v>44501</v>
      </c>
      <c r="K4" s="40" t="s">
        <v>80</v>
      </c>
      <c r="L4" s="40"/>
      <c r="M4" s="40"/>
      <c r="N4" s="40"/>
      <c r="O4" s="41"/>
      <c r="P4" s="7"/>
    </row>
    <row r="5" spans="1:16" ht="30" x14ac:dyDescent="0.2">
      <c r="A5" s="19" t="s">
        <v>11</v>
      </c>
      <c r="B5" s="29"/>
      <c r="C5" s="1" t="s">
        <v>16</v>
      </c>
      <c r="D5" s="20">
        <v>90069</v>
      </c>
      <c r="E5" s="12" t="s">
        <v>13</v>
      </c>
      <c r="F5" s="12" t="s">
        <v>71</v>
      </c>
      <c r="G5" s="12" t="s">
        <v>84</v>
      </c>
      <c r="H5" s="8">
        <v>30.665400000000002</v>
      </c>
      <c r="I5" s="21">
        <v>43282</v>
      </c>
      <c r="J5" s="21">
        <v>44105</v>
      </c>
      <c r="K5" s="42"/>
      <c r="L5" s="42"/>
      <c r="M5" s="42"/>
      <c r="N5" s="42"/>
      <c r="O5" s="43"/>
      <c r="P5" s="7"/>
    </row>
    <row r="6" spans="1:16" ht="30" x14ac:dyDescent="0.2">
      <c r="A6" s="19" t="s">
        <v>11</v>
      </c>
      <c r="B6" s="29"/>
      <c r="C6" s="1" t="s">
        <v>16</v>
      </c>
      <c r="D6" s="20">
        <v>90067</v>
      </c>
      <c r="E6" s="12" t="s">
        <v>14</v>
      </c>
      <c r="F6" s="12" t="s">
        <v>71</v>
      </c>
      <c r="G6" s="12" t="s">
        <v>84</v>
      </c>
      <c r="H6" s="8">
        <v>24.622649999999997</v>
      </c>
      <c r="I6" s="21">
        <v>43282</v>
      </c>
      <c r="J6" s="21">
        <v>44470</v>
      </c>
      <c r="K6" s="42"/>
      <c r="L6" s="42"/>
      <c r="M6" s="42"/>
      <c r="N6" s="42"/>
      <c r="O6" s="43"/>
      <c r="P6" s="7"/>
    </row>
    <row r="7" spans="1:16" ht="30" x14ac:dyDescent="0.2">
      <c r="A7" s="19" t="s">
        <v>11</v>
      </c>
      <c r="B7" s="29"/>
      <c r="C7" s="1" t="s">
        <v>16</v>
      </c>
      <c r="D7" s="22">
        <v>90050</v>
      </c>
      <c r="E7" s="12" t="s">
        <v>85</v>
      </c>
      <c r="F7" s="12" t="s">
        <v>71</v>
      </c>
      <c r="G7" s="12" t="s">
        <v>84</v>
      </c>
      <c r="H7" s="8">
        <v>11.664399999999997</v>
      </c>
      <c r="I7" s="21">
        <v>43282</v>
      </c>
      <c r="J7" s="21">
        <v>44621</v>
      </c>
      <c r="K7" s="42"/>
      <c r="L7" s="42"/>
      <c r="M7" s="42"/>
      <c r="N7" s="42"/>
      <c r="O7" s="43"/>
      <c r="P7" s="7"/>
    </row>
    <row r="8" spans="1:16" ht="31" thickBot="1" x14ac:dyDescent="0.25">
      <c r="A8" s="23" t="s">
        <v>11</v>
      </c>
      <c r="B8" s="39"/>
      <c r="C8" s="6" t="s">
        <v>16</v>
      </c>
      <c r="D8" s="24">
        <v>90089</v>
      </c>
      <c r="E8" s="14" t="s">
        <v>15</v>
      </c>
      <c r="F8" s="14" t="s">
        <v>71</v>
      </c>
      <c r="G8" s="14" t="s">
        <v>84</v>
      </c>
      <c r="H8" s="10">
        <v>9.0175000000000001</v>
      </c>
      <c r="I8" s="25">
        <v>43282</v>
      </c>
      <c r="J8" s="25">
        <v>44105</v>
      </c>
      <c r="K8" s="44"/>
      <c r="L8" s="44"/>
      <c r="M8" s="44"/>
      <c r="N8" s="44"/>
      <c r="O8" s="45"/>
      <c r="P8" s="7"/>
    </row>
    <row r="9" spans="1:16" ht="30" x14ac:dyDescent="0.2">
      <c r="A9" s="16" t="s">
        <v>11</v>
      </c>
      <c r="B9" s="38" t="s">
        <v>73</v>
      </c>
      <c r="C9" s="5" t="s">
        <v>16</v>
      </c>
      <c r="D9" s="11">
        <v>90003</v>
      </c>
      <c r="E9" s="11" t="s">
        <v>17</v>
      </c>
      <c r="F9" s="11" t="s">
        <v>71</v>
      </c>
      <c r="G9" s="11" t="s">
        <v>84</v>
      </c>
      <c r="H9" s="9">
        <v>84.592680000000001</v>
      </c>
      <c r="I9" s="18">
        <v>43344</v>
      </c>
      <c r="J9" s="18">
        <v>44651</v>
      </c>
      <c r="K9" s="38" t="s">
        <v>79</v>
      </c>
      <c r="L9" s="38"/>
      <c r="M9" s="38"/>
      <c r="N9" s="38"/>
      <c r="O9" s="46"/>
      <c r="P9" s="7"/>
    </row>
    <row r="10" spans="1:16" ht="31" thickBot="1" x14ac:dyDescent="0.25">
      <c r="A10" s="23" t="s">
        <v>11</v>
      </c>
      <c r="B10" s="39"/>
      <c r="C10" s="6" t="s">
        <v>16</v>
      </c>
      <c r="D10" s="14">
        <v>90048</v>
      </c>
      <c r="E10" s="14" t="s">
        <v>18</v>
      </c>
      <c r="F10" s="14" t="s">
        <v>71</v>
      </c>
      <c r="G10" s="14" t="s">
        <v>84</v>
      </c>
      <c r="H10" s="10">
        <v>14.994350000000003</v>
      </c>
      <c r="I10" s="25">
        <v>43344</v>
      </c>
      <c r="J10" s="25">
        <v>44501</v>
      </c>
      <c r="K10" s="39"/>
      <c r="L10" s="39"/>
      <c r="M10" s="39"/>
      <c r="N10" s="39"/>
      <c r="O10" s="47"/>
      <c r="P10" s="7"/>
    </row>
    <row r="11" spans="1:16" ht="30" x14ac:dyDescent="0.2">
      <c r="A11" s="16" t="s">
        <v>11</v>
      </c>
      <c r="B11" s="48" t="s">
        <v>75</v>
      </c>
      <c r="C11" s="5" t="s">
        <v>16</v>
      </c>
      <c r="D11" s="11">
        <v>95025</v>
      </c>
      <c r="E11" s="11" t="s">
        <v>86</v>
      </c>
      <c r="F11" s="11" t="s">
        <v>71</v>
      </c>
      <c r="G11" s="11" t="s">
        <v>84</v>
      </c>
      <c r="H11" s="9">
        <v>24.717100000000006</v>
      </c>
      <c r="I11" s="18">
        <v>43313</v>
      </c>
      <c r="J11" s="18">
        <v>44105</v>
      </c>
      <c r="K11" s="38" t="s">
        <v>78</v>
      </c>
      <c r="L11" s="38"/>
      <c r="M11" s="38"/>
      <c r="N11" s="38"/>
      <c r="O11" s="46"/>
      <c r="P11" s="7"/>
    </row>
    <row r="12" spans="1:16" ht="30" x14ac:dyDescent="0.2">
      <c r="A12" s="19" t="s">
        <v>11</v>
      </c>
      <c r="B12" s="28"/>
      <c r="C12" s="1" t="s">
        <v>16</v>
      </c>
      <c r="D12" s="12">
        <v>95029</v>
      </c>
      <c r="E12" s="12" t="s">
        <v>19</v>
      </c>
      <c r="F12" s="12" t="s">
        <v>71</v>
      </c>
      <c r="G12" s="12" t="s">
        <v>84</v>
      </c>
      <c r="H12" s="8">
        <v>21.070799999999998</v>
      </c>
      <c r="I12" s="21">
        <v>43313</v>
      </c>
      <c r="J12" s="21">
        <v>44105</v>
      </c>
      <c r="K12" s="29"/>
      <c r="L12" s="29"/>
      <c r="M12" s="29"/>
      <c r="N12" s="29"/>
      <c r="O12" s="50"/>
      <c r="P12" s="7"/>
    </row>
    <row r="13" spans="1:16" ht="30" x14ac:dyDescent="0.2">
      <c r="A13" s="19" t="s">
        <v>11</v>
      </c>
      <c r="B13" s="28"/>
      <c r="C13" s="1" t="s">
        <v>16</v>
      </c>
      <c r="D13" s="12">
        <v>95039</v>
      </c>
      <c r="E13" s="12" t="s">
        <v>20</v>
      </c>
      <c r="F13" s="12" t="s">
        <v>71</v>
      </c>
      <c r="G13" s="12" t="s">
        <v>84</v>
      </c>
      <c r="H13" s="8">
        <v>6.7426000000000004</v>
      </c>
      <c r="I13" s="21">
        <v>43313</v>
      </c>
      <c r="J13" s="21">
        <v>44531</v>
      </c>
      <c r="K13" s="29"/>
      <c r="L13" s="29"/>
      <c r="M13" s="29"/>
      <c r="N13" s="29"/>
      <c r="O13" s="50"/>
      <c r="P13" s="7"/>
    </row>
    <row r="14" spans="1:16" ht="30" x14ac:dyDescent="0.2">
      <c r="A14" s="19" t="s">
        <v>11</v>
      </c>
      <c r="B14" s="28"/>
      <c r="C14" s="1" t="s">
        <v>16</v>
      </c>
      <c r="D14" s="12">
        <v>95047</v>
      </c>
      <c r="E14" s="12" t="s">
        <v>21</v>
      </c>
      <c r="F14" s="12" t="s">
        <v>71</v>
      </c>
      <c r="G14" s="12" t="s">
        <v>84</v>
      </c>
      <c r="H14" s="8">
        <v>17.103399999999993</v>
      </c>
      <c r="I14" s="21">
        <v>43313</v>
      </c>
      <c r="J14" s="21">
        <v>44531</v>
      </c>
      <c r="K14" s="29"/>
      <c r="L14" s="29"/>
      <c r="M14" s="29"/>
      <c r="N14" s="29"/>
      <c r="O14" s="50"/>
      <c r="P14" s="7"/>
    </row>
    <row r="15" spans="1:16" ht="30" x14ac:dyDescent="0.2">
      <c r="A15" s="19" t="s">
        <v>11</v>
      </c>
      <c r="B15" s="28"/>
      <c r="C15" s="1" t="s">
        <v>16</v>
      </c>
      <c r="D15" s="12">
        <v>95046</v>
      </c>
      <c r="E15" s="12" t="s">
        <v>87</v>
      </c>
      <c r="F15" s="12" t="s">
        <v>71</v>
      </c>
      <c r="G15" s="12" t="s">
        <v>84</v>
      </c>
      <c r="H15" s="8">
        <v>13.188199999999998</v>
      </c>
      <c r="I15" s="21">
        <v>43313</v>
      </c>
      <c r="J15" s="21">
        <v>44531</v>
      </c>
      <c r="K15" s="29"/>
      <c r="L15" s="29"/>
      <c r="M15" s="29"/>
      <c r="N15" s="29"/>
      <c r="O15" s="50"/>
      <c r="P15" s="7"/>
    </row>
    <row r="16" spans="1:16" ht="31" thickBot="1" x14ac:dyDescent="0.25">
      <c r="A16" s="23" t="s">
        <v>11</v>
      </c>
      <c r="B16" s="49"/>
      <c r="C16" s="6" t="s">
        <v>16</v>
      </c>
      <c r="D16" s="14">
        <v>95069</v>
      </c>
      <c r="E16" s="14" t="s">
        <v>88</v>
      </c>
      <c r="F16" s="14" t="s">
        <v>71</v>
      </c>
      <c r="G16" s="14" t="s">
        <v>84</v>
      </c>
      <c r="H16" s="10">
        <v>16.72465</v>
      </c>
      <c r="I16" s="25">
        <v>43313</v>
      </c>
      <c r="J16" s="21">
        <v>44531</v>
      </c>
      <c r="K16" s="39"/>
      <c r="L16" s="39"/>
      <c r="M16" s="39"/>
      <c r="N16" s="39"/>
      <c r="O16" s="47"/>
      <c r="P16" s="7"/>
    </row>
    <row r="17" spans="1:16" ht="28.5" customHeight="1" x14ac:dyDescent="0.2">
      <c r="A17" s="16" t="s">
        <v>11</v>
      </c>
      <c r="B17" s="48" t="s">
        <v>82</v>
      </c>
      <c r="C17" s="5" t="s">
        <v>16</v>
      </c>
      <c r="D17" s="11">
        <v>111022</v>
      </c>
      <c r="E17" s="11" t="s">
        <v>22</v>
      </c>
      <c r="F17" s="11" t="s">
        <v>71</v>
      </c>
      <c r="G17" s="11" t="s">
        <v>84</v>
      </c>
      <c r="H17" s="9">
        <v>0</v>
      </c>
      <c r="I17" s="18">
        <v>43405</v>
      </c>
      <c r="J17" s="18">
        <v>44896</v>
      </c>
      <c r="K17" s="38" t="s">
        <v>77</v>
      </c>
      <c r="L17" s="38"/>
      <c r="M17" s="38"/>
      <c r="N17" s="38"/>
      <c r="O17" s="46"/>
      <c r="P17" s="7"/>
    </row>
    <row r="18" spans="1:16" ht="30" x14ac:dyDescent="0.2">
      <c r="A18" s="19" t="s">
        <v>11</v>
      </c>
      <c r="B18" s="28"/>
      <c r="C18" s="1" t="s">
        <v>16</v>
      </c>
      <c r="D18" s="12">
        <v>111033</v>
      </c>
      <c r="E18" s="12" t="s">
        <v>23</v>
      </c>
      <c r="F18" s="12" t="s">
        <v>71</v>
      </c>
      <c r="G18" s="12" t="s">
        <v>84</v>
      </c>
      <c r="H18" s="8">
        <v>18.002500000000008</v>
      </c>
      <c r="I18" s="21">
        <v>43405</v>
      </c>
      <c r="J18" s="21">
        <v>44896</v>
      </c>
      <c r="K18" s="29"/>
      <c r="L18" s="29"/>
      <c r="M18" s="29"/>
      <c r="N18" s="29"/>
      <c r="O18" s="50"/>
      <c r="P18" s="7"/>
    </row>
    <row r="19" spans="1:16" ht="30" x14ac:dyDescent="0.2">
      <c r="A19" s="19" t="s">
        <v>11</v>
      </c>
      <c r="B19" s="28"/>
      <c r="C19" s="1" t="s">
        <v>16</v>
      </c>
      <c r="D19" s="12">
        <v>111059</v>
      </c>
      <c r="E19" s="12" t="s">
        <v>24</v>
      </c>
      <c r="F19" s="12" t="s">
        <v>71</v>
      </c>
      <c r="G19" s="12" t="s">
        <v>84</v>
      </c>
      <c r="H19" s="8">
        <v>28.100660000000001</v>
      </c>
      <c r="I19" s="21">
        <v>43405</v>
      </c>
      <c r="J19" s="21">
        <v>44896</v>
      </c>
      <c r="K19" s="29"/>
      <c r="L19" s="29"/>
      <c r="M19" s="29"/>
      <c r="N19" s="29"/>
      <c r="O19" s="50"/>
      <c r="P19" s="7"/>
    </row>
    <row r="20" spans="1:16" ht="30" x14ac:dyDescent="0.2">
      <c r="A20" s="19" t="s">
        <v>11</v>
      </c>
      <c r="B20" s="28"/>
      <c r="C20" s="1" t="s">
        <v>16</v>
      </c>
      <c r="D20" s="12">
        <v>111060</v>
      </c>
      <c r="E20" s="12" t="s">
        <v>25</v>
      </c>
      <c r="F20" s="12" t="s">
        <v>71</v>
      </c>
      <c r="G20" s="12" t="s">
        <v>84</v>
      </c>
      <c r="H20" s="8">
        <v>12.020800000000001</v>
      </c>
      <c r="I20" s="21">
        <v>43405</v>
      </c>
      <c r="J20" s="21">
        <v>44896</v>
      </c>
      <c r="K20" s="29"/>
      <c r="L20" s="29"/>
      <c r="M20" s="29"/>
      <c r="N20" s="29"/>
      <c r="O20" s="50"/>
      <c r="P20" s="7"/>
    </row>
    <row r="21" spans="1:16" ht="30" x14ac:dyDescent="0.2">
      <c r="A21" s="19" t="s">
        <v>11</v>
      </c>
      <c r="B21" s="28"/>
      <c r="C21" s="1" t="s">
        <v>16</v>
      </c>
      <c r="D21" s="12">
        <v>111067</v>
      </c>
      <c r="E21" s="12" t="s">
        <v>26</v>
      </c>
      <c r="F21" s="12" t="s">
        <v>71</v>
      </c>
      <c r="G21" s="12" t="s">
        <v>84</v>
      </c>
      <c r="H21" s="8">
        <v>40.322759999999974</v>
      </c>
      <c r="I21" s="21">
        <v>43405</v>
      </c>
      <c r="J21" s="21">
        <v>44896</v>
      </c>
      <c r="K21" s="29"/>
      <c r="L21" s="29"/>
      <c r="M21" s="29"/>
      <c r="N21" s="29"/>
      <c r="O21" s="50"/>
      <c r="P21" s="7"/>
    </row>
    <row r="22" spans="1:16" ht="30" x14ac:dyDescent="0.2">
      <c r="A22" s="19" t="s">
        <v>11</v>
      </c>
      <c r="B22" s="28"/>
      <c r="C22" s="1" t="s">
        <v>16</v>
      </c>
      <c r="D22" s="12">
        <v>111073</v>
      </c>
      <c r="E22" s="12" t="s">
        <v>27</v>
      </c>
      <c r="F22" s="12" t="s">
        <v>71</v>
      </c>
      <c r="G22" s="12" t="s">
        <v>84</v>
      </c>
      <c r="H22" s="8">
        <v>0</v>
      </c>
      <c r="I22" s="21">
        <v>43405</v>
      </c>
      <c r="J22" s="21">
        <v>44896</v>
      </c>
      <c r="K22" s="29"/>
      <c r="L22" s="29"/>
      <c r="M22" s="29"/>
      <c r="N22" s="29"/>
      <c r="O22" s="50"/>
      <c r="P22" s="7"/>
    </row>
    <row r="23" spans="1:16" ht="30" x14ac:dyDescent="0.2">
      <c r="A23" s="19" t="s">
        <v>11</v>
      </c>
      <c r="B23" s="28"/>
      <c r="C23" s="1" t="s">
        <v>16</v>
      </c>
      <c r="D23" s="12">
        <v>111077</v>
      </c>
      <c r="E23" s="12" t="s">
        <v>28</v>
      </c>
      <c r="F23" s="12" t="s">
        <v>71</v>
      </c>
      <c r="G23" s="12" t="s">
        <v>84</v>
      </c>
      <c r="H23" s="8">
        <v>40.502249999999997</v>
      </c>
      <c r="I23" s="21">
        <v>43405</v>
      </c>
      <c r="J23" s="21">
        <v>44896</v>
      </c>
      <c r="K23" s="29"/>
      <c r="L23" s="29"/>
      <c r="M23" s="29"/>
      <c r="N23" s="29"/>
      <c r="O23" s="50"/>
      <c r="P23" s="7"/>
    </row>
    <row r="24" spans="1:16" ht="31" thickBot="1" x14ac:dyDescent="0.25">
      <c r="A24" s="26" t="s">
        <v>11</v>
      </c>
      <c r="B24" s="30"/>
      <c r="C24" s="2" t="s">
        <v>16</v>
      </c>
      <c r="D24" s="13">
        <v>111078</v>
      </c>
      <c r="E24" s="13" t="s">
        <v>29</v>
      </c>
      <c r="F24" s="13" t="s">
        <v>71</v>
      </c>
      <c r="G24" s="13" t="s">
        <v>84</v>
      </c>
      <c r="H24" s="15">
        <v>27.124569999999999</v>
      </c>
      <c r="I24" s="27">
        <v>43405</v>
      </c>
      <c r="J24" s="27">
        <v>44896</v>
      </c>
      <c r="K24" s="51"/>
      <c r="L24" s="51"/>
      <c r="M24" s="51"/>
      <c r="N24" s="51"/>
      <c r="O24" s="52"/>
      <c r="P24" s="7"/>
    </row>
    <row r="25" spans="1:16" ht="30" x14ac:dyDescent="0.2">
      <c r="A25" s="16" t="s">
        <v>11</v>
      </c>
      <c r="B25" s="48" t="s">
        <v>82</v>
      </c>
      <c r="C25" s="5" t="s">
        <v>16</v>
      </c>
      <c r="D25" s="11">
        <v>111041</v>
      </c>
      <c r="E25" s="11" t="s">
        <v>30</v>
      </c>
      <c r="F25" s="11" t="s">
        <v>71</v>
      </c>
      <c r="G25" s="11" t="s">
        <v>84</v>
      </c>
      <c r="H25" s="9">
        <v>17.989090000000001</v>
      </c>
      <c r="I25" s="18">
        <v>43586</v>
      </c>
      <c r="J25" s="18">
        <v>44896</v>
      </c>
      <c r="K25" s="48"/>
      <c r="L25" s="48"/>
      <c r="M25" s="48"/>
      <c r="N25" s="48"/>
      <c r="O25" s="53"/>
      <c r="P25" s="7"/>
    </row>
    <row r="26" spans="1:16" ht="30" x14ac:dyDescent="0.2">
      <c r="A26" s="19" t="s">
        <v>11</v>
      </c>
      <c r="B26" s="28"/>
      <c r="C26" s="1" t="s">
        <v>16</v>
      </c>
      <c r="D26" s="12">
        <v>111047</v>
      </c>
      <c r="E26" s="12" t="s">
        <v>31</v>
      </c>
      <c r="F26" s="12" t="s">
        <v>71</v>
      </c>
      <c r="G26" s="12" t="s">
        <v>84</v>
      </c>
      <c r="H26" s="8">
        <v>16.663849999999996</v>
      </c>
      <c r="I26" s="21">
        <v>43586</v>
      </c>
      <c r="J26" s="21">
        <v>44896</v>
      </c>
      <c r="K26" s="28"/>
      <c r="L26" s="28"/>
      <c r="M26" s="28"/>
      <c r="N26" s="28"/>
      <c r="O26" s="54"/>
      <c r="P26" s="7"/>
    </row>
    <row r="27" spans="1:16" ht="30" x14ac:dyDescent="0.2">
      <c r="A27" s="19" t="s">
        <v>11</v>
      </c>
      <c r="B27" s="28"/>
      <c r="C27" s="1" t="s">
        <v>16</v>
      </c>
      <c r="D27" s="12">
        <v>111065</v>
      </c>
      <c r="E27" s="12" t="s">
        <v>32</v>
      </c>
      <c r="F27" s="12" t="s">
        <v>71</v>
      </c>
      <c r="G27" s="12" t="s">
        <v>84</v>
      </c>
      <c r="H27" s="8">
        <v>26.5413</v>
      </c>
      <c r="I27" s="21">
        <v>43586</v>
      </c>
      <c r="J27" s="21">
        <v>44896</v>
      </c>
      <c r="K27" s="28"/>
      <c r="L27" s="28"/>
      <c r="M27" s="28"/>
      <c r="N27" s="28"/>
      <c r="O27" s="54"/>
      <c r="P27" s="7"/>
    </row>
    <row r="28" spans="1:16" ht="30" x14ac:dyDescent="0.2">
      <c r="A28" s="19" t="s">
        <v>11</v>
      </c>
      <c r="B28" s="28"/>
      <c r="C28" s="1" t="s">
        <v>16</v>
      </c>
      <c r="D28" s="12">
        <v>92074</v>
      </c>
      <c r="E28" s="12" t="s">
        <v>33</v>
      </c>
      <c r="F28" s="12" t="s">
        <v>71</v>
      </c>
      <c r="G28" s="12" t="s">
        <v>84</v>
      </c>
      <c r="H28" s="8">
        <v>53.087610000000005</v>
      </c>
      <c r="I28" s="21">
        <v>43586</v>
      </c>
      <c r="J28" s="21">
        <v>44896</v>
      </c>
      <c r="K28" s="28"/>
      <c r="L28" s="28"/>
      <c r="M28" s="28"/>
      <c r="N28" s="28"/>
      <c r="O28" s="54"/>
      <c r="P28" s="7"/>
    </row>
    <row r="29" spans="1:16" ht="31" thickBot="1" x14ac:dyDescent="0.25">
      <c r="A29" s="23" t="s">
        <v>11</v>
      </c>
      <c r="B29" s="49"/>
      <c r="C29" s="6" t="s">
        <v>16</v>
      </c>
      <c r="D29" s="14">
        <v>111093</v>
      </c>
      <c r="E29" s="14" t="s">
        <v>34</v>
      </c>
      <c r="F29" s="14" t="s">
        <v>71</v>
      </c>
      <c r="G29" s="14" t="s">
        <v>84</v>
      </c>
      <c r="H29" s="10">
        <v>15.219900000000001</v>
      </c>
      <c r="I29" s="25">
        <v>43586</v>
      </c>
      <c r="J29" s="25">
        <v>44896</v>
      </c>
      <c r="K29" s="49"/>
      <c r="L29" s="49"/>
      <c r="M29" s="49"/>
      <c r="N29" s="49"/>
      <c r="O29" s="55"/>
      <c r="P29" s="7"/>
    </row>
    <row r="30" spans="1:16" ht="30" x14ac:dyDescent="0.2">
      <c r="A30" s="16" t="s">
        <v>11</v>
      </c>
      <c r="B30" s="48" t="s">
        <v>74</v>
      </c>
      <c r="C30" s="5" t="s">
        <v>16</v>
      </c>
      <c r="D30" s="11">
        <v>90092</v>
      </c>
      <c r="E30" s="11" t="s">
        <v>35</v>
      </c>
      <c r="F30" s="11" t="s">
        <v>71</v>
      </c>
      <c r="G30" s="11" t="s">
        <v>84</v>
      </c>
      <c r="H30" s="9">
        <v>22.256959999999999</v>
      </c>
      <c r="I30" s="18">
        <v>43647</v>
      </c>
      <c r="J30" s="18">
        <v>44378</v>
      </c>
      <c r="K30" s="48"/>
      <c r="L30" s="48"/>
      <c r="M30" s="48"/>
      <c r="N30" s="48"/>
      <c r="O30" s="53"/>
      <c r="P30" s="7"/>
    </row>
    <row r="31" spans="1:16" ht="30" x14ac:dyDescent="0.2">
      <c r="A31" s="19" t="s">
        <v>11</v>
      </c>
      <c r="B31" s="28"/>
      <c r="C31" s="1" t="s">
        <v>16</v>
      </c>
      <c r="D31" s="12">
        <v>91041</v>
      </c>
      <c r="E31" s="12" t="s">
        <v>36</v>
      </c>
      <c r="F31" s="12" t="s">
        <v>71</v>
      </c>
      <c r="G31" s="12" t="s">
        <v>84</v>
      </c>
      <c r="H31" s="8">
        <v>10.100359999999998</v>
      </c>
      <c r="I31" s="21">
        <v>43647</v>
      </c>
      <c r="J31" s="21">
        <v>44378</v>
      </c>
      <c r="K31" s="28"/>
      <c r="L31" s="28"/>
      <c r="M31" s="28"/>
      <c r="N31" s="28"/>
      <c r="O31" s="54"/>
      <c r="P31" s="7"/>
    </row>
    <row r="32" spans="1:16" ht="30" x14ac:dyDescent="0.2">
      <c r="A32" s="19" t="s">
        <v>11</v>
      </c>
      <c r="B32" s="28"/>
      <c r="C32" s="1" t="s">
        <v>16</v>
      </c>
      <c r="D32" s="12">
        <v>91073</v>
      </c>
      <c r="E32" s="12" t="s">
        <v>37</v>
      </c>
      <c r="F32" s="12" t="s">
        <v>71</v>
      </c>
      <c r="G32" s="12" t="s">
        <v>84</v>
      </c>
      <c r="H32" s="8">
        <v>16.095799999999997</v>
      </c>
      <c r="I32" s="21">
        <v>43647</v>
      </c>
      <c r="J32" s="21">
        <v>44531</v>
      </c>
      <c r="K32" s="28"/>
      <c r="L32" s="28"/>
      <c r="M32" s="28"/>
      <c r="N32" s="28"/>
      <c r="O32" s="54"/>
      <c r="P32" s="7"/>
    </row>
    <row r="33" spans="1:16" ht="30" x14ac:dyDescent="0.2">
      <c r="A33" s="19" t="s">
        <v>11</v>
      </c>
      <c r="B33" s="28"/>
      <c r="C33" s="1" t="s">
        <v>16</v>
      </c>
      <c r="D33" s="12">
        <v>91085</v>
      </c>
      <c r="E33" s="12" t="s">
        <v>38</v>
      </c>
      <c r="F33" s="12" t="s">
        <v>71</v>
      </c>
      <c r="G33" s="12" t="s">
        <v>84</v>
      </c>
      <c r="H33" s="8">
        <v>32.322869999999995</v>
      </c>
      <c r="I33" s="21">
        <v>43647</v>
      </c>
      <c r="J33" s="21">
        <v>44378</v>
      </c>
      <c r="K33" s="28"/>
      <c r="L33" s="28"/>
      <c r="M33" s="28"/>
      <c r="N33" s="28"/>
      <c r="O33" s="54"/>
      <c r="P33" s="7"/>
    </row>
    <row r="34" spans="1:16" ht="31" thickBot="1" x14ac:dyDescent="0.25">
      <c r="A34" s="26" t="s">
        <v>11</v>
      </c>
      <c r="B34" s="30"/>
      <c r="C34" s="2" t="s">
        <v>16</v>
      </c>
      <c r="D34" s="13">
        <v>91094</v>
      </c>
      <c r="E34" s="13" t="s">
        <v>39</v>
      </c>
      <c r="F34" s="13" t="s">
        <v>71</v>
      </c>
      <c r="G34" s="13" t="s">
        <v>84</v>
      </c>
      <c r="H34" s="15">
        <v>11.675100000000002</v>
      </c>
      <c r="I34" s="27">
        <v>43647</v>
      </c>
      <c r="J34" s="21">
        <v>44531</v>
      </c>
      <c r="K34" s="30"/>
      <c r="L34" s="30"/>
      <c r="M34" s="30"/>
      <c r="N34" s="30"/>
      <c r="O34" s="56"/>
      <c r="P34" s="7"/>
    </row>
    <row r="35" spans="1:16" ht="30" x14ac:dyDescent="0.2">
      <c r="A35" s="16" t="s">
        <v>11</v>
      </c>
      <c r="B35" s="48" t="s">
        <v>82</v>
      </c>
      <c r="C35" s="5" t="s">
        <v>16</v>
      </c>
      <c r="D35" s="11">
        <v>111028</v>
      </c>
      <c r="E35" s="11" t="s">
        <v>40</v>
      </c>
      <c r="F35" s="11" t="s">
        <v>71</v>
      </c>
      <c r="G35" s="11" t="s">
        <v>84</v>
      </c>
      <c r="H35" s="9">
        <v>7.248149999999999</v>
      </c>
      <c r="I35" s="18">
        <v>43586</v>
      </c>
      <c r="J35" s="18">
        <v>44317</v>
      </c>
      <c r="K35" s="48"/>
      <c r="L35" s="48"/>
      <c r="M35" s="48"/>
      <c r="N35" s="48"/>
      <c r="O35" s="53"/>
      <c r="P35" s="7"/>
    </row>
    <row r="36" spans="1:16" ht="30" x14ac:dyDescent="0.2">
      <c r="A36" s="19" t="s">
        <v>11</v>
      </c>
      <c r="B36" s="28"/>
      <c r="C36" s="1" t="s">
        <v>16</v>
      </c>
      <c r="D36" s="12">
        <v>111040</v>
      </c>
      <c r="E36" s="12" t="s">
        <v>41</v>
      </c>
      <c r="F36" s="12" t="s">
        <v>71</v>
      </c>
      <c r="G36" s="12" t="s">
        <v>84</v>
      </c>
      <c r="H36" s="8">
        <v>5.8394299999999992</v>
      </c>
      <c r="I36" s="21">
        <v>43586</v>
      </c>
      <c r="J36" s="21">
        <v>44317</v>
      </c>
      <c r="K36" s="28"/>
      <c r="L36" s="28"/>
      <c r="M36" s="28"/>
      <c r="N36" s="28"/>
      <c r="O36" s="54"/>
      <c r="P36" s="7"/>
    </row>
    <row r="37" spans="1:16" ht="30" x14ac:dyDescent="0.2">
      <c r="A37" s="19" t="s">
        <v>11</v>
      </c>
      <c r="B37" s="28"/>
      <c r="C37" s="1" t="s">
        <v>16</v>
      </c>
      <c r="D37" s="12">
        <v>111044</v>
      </c>
      <c r="E37" s="12" t="s">
        <v>42</v>
      </c>
      <c r="F37" s="12" t="s">
        <v>71</v>
      </c>
      <c r="G37" s="12" t="s">
        <v>84</v>
      </c>
      <c r="H37" s="8">
        <v>11.587179999999998</v>
      </c>
      <c r="I37" s="21">
        <v>43586</v>
      </c>
      <c r="J37" s="21">
        <v>44531</v>
      </c>
      <c r="K37" s="28"/>
      <c r="L37" s="28"/>
      <c r="M37" s="28"/>
      <c r="N37" s="28"/>
      <c r="O37" s="54"/>
      <c r="P37" s="7"/>
    </row>
    <row r="38" spans="1:16" ht="30" x14ac:dyDescent="0.2">
      <c r="A38" s="19" t="s">
        <v>11</v>
      </c>
      <c r="B38" s="28"/>
      <c r="C38" s="1" t="s">
        <v>16</v>
      </c>
      <c r="D38" s="12">
        <v>111054</v>
      </c>
      <c r="E38" s="12" t="s">
        <v>43</v>
      </c>
      <c r="F38" s="12" t="s">
        <v>71</v>
      </c>
      <c r="G38" s="12" t="s">
        <v>84</v>
      </c>
      <c r="H38" s="8">
        <v>2.6283300000000001</v>
      </c>
      <c r="I38" s="21">
        <v>43586</v>
      </c>
      <c r="J38" s="21">
        <v>44317</v>
      </c>
      <c r="K38" s="28"/>
      <c r="L38" s="28"/>
      <c r="M38" s="28"/>
      <c r="N38" s="28"/>
      <c r="O38" s="54"/>
      <c r="P38" s="7"/>
    </row>
    <row r="39" spans="1:16" ht="30" x14ac:dyDescent="0.2">
      <c r="A39" s="19" t="s">
        <v>11</v>
      </c>
      <c r="B39" s="28"/>
      <c r="C39" s="1" t="s">
        <v>16</v>
      </c>
      <c r="D39" s="12">
        <v>111056</v>
      </c>
      <c r="E39" s="12" t="s">
        <v>44</v>
      </c>
      <c r="F39" s="12" t="s">
        <v>71</v>
      </c>
      <c r="G39" s="12" t="s">
        <v>84</v>
      </c>
      <c r="H39" s="8">
        <v>6.289839999999999</v>
      </c>
      <c r="I39" s="21">
        <v>43586</v>
      </c>
      <c r="J39" s="21">
        <v>44317</v>
      </c>
      <c r="K39" s="28"/>
      <c r="L39" s="28"/>
      <c r="M39" s="28"/>
      <c r="N39" s="28"/>
      <c r="O39" s="54"/>
      <c r="P39" s="7"/>
    </row>
    <row r="40" spans="1:16" ht="30" x14ac:dyDescent="0.2">
      <c r="A40" s="19" t="s">
        <v>11</v>
      </c>
      <c r="B40" s="28"/>
      <c r="C40" s="1" t="s">
        <v>16</v>
      </c>
      <c r="D40" s="12">
        <v>111070</v>
      </c>
      <c r="E40" s="12" t="s">
        <v>45</v>
      </c>
      <c r="F40" s="12" t="s">
        <v>71</v>
      </c>
      <c r="G40" s="12" t="s">
        <v>84</v>
      </c>
      <c r="H40" s="8">
        <v>12.820780000000001</v>
      </c>
      <c r="I40" s="21">
        <v>43586</v>
      </c>
      <c r="J40" s="21">
        <v>44531</v>
      </c>
      <c r="K40" s="28"/>
      <c r="L40" s="28"/>
      <c r="M40" s="28"/>
      <c r="N40" s="28"/>
      <c r="O40" s="54"/>
      <c r="P40" s="7"/>
    </row>
    <row r="41" spans="1:16" ht="30" x14ac:dyDescent="0.2">
      <c r="A41" s="19" t="s">
        <v>11</v>
      </c>
      <c r="B41" s="28"/>
      <c r="C41" s="1" t="s">
        <v>16</v>
      </c>
      <c r="D41" s="12">
        <v>111090</v>
      </c>
      <c r="E41" s="12" t="s">
        <v>46</v>
      </c>
      <c r="F41" s="12" t="s">
        <v>71</v>
      </c>
      <c r="G41" s="12" t="s">
        <v>84</v>
      </c>
      <c r="H41" s="8">
        <v>6.4365699999999988</v>
      </c>
      <c r="I41" s="21">
        <v>43586</v>
      </c>
      <c r="J41" s="21">
        <v>44531</v>
      </c>
      <c r="K41" s="28"/>
      <c r="L41" s="28"/>
      <c r="M41" s="28"/>
      <c r="N41" s="28"/>
      <c r="O41" s="54"/>
      <c r="P41" s="7"/>
    </row>
    <row r="42" spans="1:16" ht="31" thickBot="1" x14ac:dyDescent="0.25">
      <c r="A42" s="23" t="s">
        <v>11</v>
      </c>
      <c r="B42" s="49"/>
      <c r="C42" s="6" t="s">
        <v>16</v>
      </c>
      <c r="D42" s="14">
        <v>111102</v>
      </c>
      <c r="E42" s="14" t="s">
        <v>47</v>
      </c>
      <c r="F42" s="14" t="s">
        <v>71</v>
      </c>
      <c r="G42" s="14" t="s">
        <v>84</v>
      </c>
      <c r="H42" s="10">
        <v>6.5456699999999994</v>
      </c>
      <c r="I42" s="25">
        <v>43586</v>
      </c>
      <c r="J42" s="21">
        <v>44531</v>
      </c>
      <c r="K42" s="49"/>
      <c r="L42" s="49"/>
      <c r="M42" s="49"/>
      <c r="N42" s="49"/>
      <c r="O42" s="55"/>
      <c r="P42" s="7"/>
    </row>
    <row r="43" spans="1:16" ht="35.5" customHeight="1" x14ac:dyDescent="0.2">
      <c r="A43" s="16" t="s">
        <v>11</v>
      </c>
      <c r="B43" s="48" t="s">
        <v>74</v>
      </c>
      <c r="C43" s="5" t="s">
        <v>16</v>
      </c>
      <c r="D43" s="11">
        <v>91017</v>
      </c>
      <c r="E43" s="11" t="s">
        <v>48</v>
      </c>
      <c r="F43" s="11" t="s">
        <v>71</v>
      </c>
      <c r="G43" s="11" t="s">
        <v>84</v>
      </c>
      <c r="H43" s="9">
        <v>20.153700000000001</v>
      </c>
      <c r="I43" s="18">
        <v>43586</v>
      </c>
      <c r="J43" s="18">
        <v>44896</v>
      </c>
      <c r="K43" s="38" t="s">
        <v>76</v>
      </c>
      <c r="L43" s="38"/>
      <c r="M43" s="38"/>
      <c r="N43" s="38"/>
      <c r="O43" s="46"/>
      <c r="P43" s="7"/>
    </row>
    <row r="44" spans="1:16" ht="30" x14ac:dyDescent="0.2">
      <c r="A44" s="19" t="s">
        <v>11</v>
      </c>
      <c r="B44" s="28"/>
      <c r="C44" s="1" t="s">
        <v>16</v>
      </c>
      <c r="D44" s="12">
        <v>91027</v>
      </c>
      <c r="E44" s="12" t="s">
        <v>49</v>
      </c>
      <c r="F44" s="12" t="s">
        <v>71</v>
      </c>
      <c r="G44" s="12" t="s">
        <v>84</v>
      </c>
      <c r="H44" s="8">
        <v>0</v>
      </c>
      <c r="I44" s="21">
        <v>43586</v>
      </c>
      <c r="J44" s="21">
        <v>44896</v>
      </c>
      <c r="K44" s="29"/>
      <c r="L44" s="29"/>
      <c r="M44" s="29"/>
      <c r="N44" s="29"/>
      <c r="O44" s="50"/>
      <c r="P44" s="7"/>
    </row>
    <row r="45" spans="1:16" ht="30" x14ac:dyDescent="0.2">
      <c r="A45" s="19" t="s">
        <v>11</v>
      </c>
      <c r="B45" s="28"/>
      <c r="C45" s="1" t="s">
        <v>16</v>
      </c>
      <c r="D45" s="12">
        <v>91033</v>
      </c>
      <c r="E45" s="12" t="s">
        <v>50</v>
      </c>
      <c r="F45" s="12" t="s">
        <v>71</v>
      </c>
      <c r="G45" s="12" t="s">
        <v>84</v>
      </c>
      <c r="H45" s="8">
        <v>16.582470000000001</v>
      </c>
      <c r="I45" s="21">
        <v>43586</v>
      </c>
      <c r="J45" s="21">
        <v>44501</v>
      </c>
      <c r="K45" s="29"/>
      <c r="L45" s="29"/>
      <c r="M45" s="29"/>
      <c r="N45" s="29"/>
      <c r="O45" s="50"/>
      <c r="P45" s="7"/>
    </row>
    <row r="46" spans="1:16" ht="30" x14ac:dyDescent="0.2">
      <c r="A46" s="19" t="s">
        <v>11</v>
      </c>
      <c r="B46" s="28"/>
      <c r="C46" s="1" t="s">
        <v>16</v>
      </c>
      <c r="D46" s="12">
        <v>91040</v>
      </c>
      <c r="E46" s="12" t="s">
        <v>51</v>
      </c>
      <c r="F46" s="12" t="s">
        <v>71</v>
      </c>
      <c r="G46" s="12" t="s">
        <v>84</v>
      </c>
      <c r="H46" s="8">
        <v>4.307500000000001</v>
      </c>
      <c r="I46" s="21">
        <v>43586</v>
      </c>
      <c r="J46" s="21">
        <v>44896</v>
      </c>
      <c r="K46" s="29"/>
      <c r="L46" s="29"/>
      <c r="M46" s="29"/>
      <c r="N46" s="29"/>
      <c r="O46" s="50"/>
      <c r="P46" s="7"/>
    </row>
    <row r="47" spans="1:16" ht="30" x14ac:dyDescent="0.2">
      <c r="A47" s="19" t="s">
        <v>11</v>
      </c>
      <c r="B47" s="28"/>
      <c r="C47" s="1" t="s">
        <v>16</v>
      </c>
      <c r="D47" s="12">
        <v>91059</v>
      </c>
      <c r="E47" s="12" t="s">
        <v>52</v>
      </c>
      <c r="F47" s="12" t="s">
        <v>71</v>
      </c>
      <c r="G47" s="12" t="s">
        <v>84</v>
      </c>
      <c r="H47" s="8">
        <v>6.5406000000000013</v>
      </c>
      <c r="I47" s="21">
        <v>43586</v>
      </c>
      <c r="J47" s="21">
        <v>44896</v>
      </c>
      <c r="K47" s="29"/>
      <c r="L47" s="29"/>
      <c r="M47" s="29"/>
      <c r="N47" s="29"/>
      <c r="O47" s="50"/>
      <c r="P47" s="7"/>
    </row>
    <row r="48" spans="1:16" ht="31" thickBot="1" x14ac:dyDescent="0.25">
      <c r="A48" s="23" t="s">
        <v>11</v>
      </c>
      <c r="B48" s="49"/>
      <c r="C48" s="6" t="s">
        <v>16</v>
      </c>
      <c r="D48" s="14">
        <v>91063</v>
      </c>
      <c r="E48" s="14" t="s">
        <v>53</v>
      </c>
      <c r="F48" s="14" t="s">
        <v>71</v>
      </c>
      <c r="G48" s="14" t="s">
        <v>84</v>
      </c>
      <c r="H48" s="10">
        <v>14.221390000000001</v>
      </c>
      <c r="I48" s="25">
        <v>43586</v>
      </c>
      <c r="J48" s="25">
        <v>44896</v>
      </c>
      <c r="K48" s="39"/>
      <c r="L48" s="39"/>
      <c r="M48" s="39"/>
      <c r="N48" s="39"/>
      <c r="O48" s="47"/>
      <c r="P48" s="7"/>
    </row>
    <row r="49" spans="1:16" ht="30" x14ac:dyDescent="0.2">
      <c r="A49" s="16" t="s">
        <v>11</v>
      </c>
      <c r="B49" s="48" t="s">
        <v>82</v>
      </c>
      <c r="C49" s="5" t="s">
        <v>16</v>
      </c>
      <c r="D49" s="11">
        <v>111004</v>
      </c>
      <c r="E49" s="11" t="s">
        <v>54</v>
      </c>
      <c r="F49" s="11" t="s">
        <v>71</v>
      </c>
      <c r="G49" s="11" t="s">
        <v>84</v>
      </c>
      <c r="H49" s="9">
        <v>6.3257500000000011</v>
      </c>
      <c r="I49" s="18">
        <v>43586</v>
      </c>
      <c r="J49" s="18">
        <v>44317</v>
      </c>
      <c r="K49" s="57"/>
      <c r="L49" s="58"/>
      <c r="M49" s="58"/>
      <c r="N49" s="58"/>
      <c r="O49" s="59"/>
      <c r="P49" s="7"/>
    </row>
    <row r="50" spans="1:16" ht="30" x14ac:dyDescent="0.2">
      <c r="A50" s="19" t="s">
        <v>11</v>
      </c>
      <c r="B50" s="28"/>
      <c r="C50" s="1" t="s">
        <v>16</v>
      </c>
      <c r="D50" s="12">
        <v>111026</v>
      </c>
      <c r="E50" s="12" t="s">
        <v>55</v>
      </c>
      <c r="F50" s="12" t="s">
        <v>71</v>
      </c>
      <c r="G50" s="12" t="s">
        <v>84</v>
      </c>
      <c r="H50" s="8">
        <v>0.40500000000000003</v>
      </c>
      <c r="I50" s="21">
        <v>43586</v>
      </c>
      <c r="J50" s="21">
        <v>44531</v>
      </c>
      <c r="K50" s="60"/>
      <c r="L50" s="61"/>
      <c r="M50" s="61"/>
      <c r="N50" s="61"/>
      <c r="O50" s="62"/>
      <c r="P50" s="7"/>
    </row>
    <row r="51" spans="1:16" ht="30" x14ac:dyDescent="0.2">
      <c r="A51" s="19" t="s">
        <v>11</v>
      </c>
      <c r="B51" s="28"/>
      <c r="C51" s="1" t="s">
        <v>16</v>
      </c>
      <c r="D51" s="12">
        <v>111029</v>
      </c>
      <c r="E51" s="12" t="s">
        <v>56</v>
      </c>
      <c r="F51" s="12" t="s">
        <v>71</v>
      </c>
      <c r="G51" s="12" t="s">
        <v>84</v>
      </c>
      <c r="H51" s="8">
        <v>0</v>
      </c>
      <c r="I51" s="21">
        <v>43586</v>
      </c>
      <c r="J51" s="21">
        <v>44317</v>
      </c>
      <c r="K51" s="60"/>
      <c r="L51" s="61"/>
      <c r="M51" s="61"/>
      <c r="N51" s="61"/>
      <c r="O51" s="62"/>
      <c r="P51" s="7"/>
    </row>
    <row r="52" spans="1:16" ht="30" x14ac:dyDescent="0.2">
      <c r="A52" s="19" t="s">
        <v>11</v>
      </c>
      <c r="B52" s="28"/>
      <c r="C52" s="1" t="s">
        <v>16</v>
      </c>
      <c r="D52" s="12">
        <v>111032</v>
      </c>
      <c r="E52" s="12" t="s">
        <v>57</v>
      </c>
      <c r="F52" s="12" t="s">
        <v>71</v>
      </c>
      <c r="G52" s="12" t="s">
        <v>84</v>
      </c>
      <c r="H52" s="8">
        <v>5.7472000000000003</v>
      </c>
      <c r="I52" s="21">
        <v>43586</v>
      </c>
      <c r="J52" s="21">
        <v>44531</v>
      </c>
      <c r="K52" s="60"/>
      <c r="L52" s="61"/>
      <c r="M52" s="61"/>
      <c r="N52" s="61"/>
      <c r="O52" s="62"/>
      <c r="P52" s="7"/>
    </row>
    <row r="53" spans="1:16" ht="30" x14ac:dyDescent="0.2">
      <c r="A53" s="19" t="s">
        <v>11</v>
      </c>
      <c r="B53" s="28"/>
      <c r="C53" s="1" t="s">
        <v>16</v>
      </c>
      <c r="D53" s="12">
        <v>111055</v>
      </c>
      <c r="E53" s="12" t="s">
        <v>58</v>
      </c>
      <c r="F53" s="12" t="s">
        <v>71</v>
      </c>
      <c r="G53" s="12" t="s">
        <v>84</v>
      </c>
      <c r="H53" s="8">
        <v>0</v>
      </c>
      <c r="I53" s="21">
        <v>43586</v>
      </c>
      <c r="J53" s="21">
        <v>44317</v>
      </c>
      <c r="K53" s="60"/>
      <c r="L53" s="61"/>
      <c r="M53" s="61"/>
      <c r="N53" s="61"/>
      <c r="O53" s="62"/>
      <c r="P53" s="7"/>
    </row>
    <row r="54" spans="1:16" ht="30" x14ac:dyDescent="0.2">
      <c r="A54" s="19" t="s">
        <v>11</v>
      </c>
      <c r="B54" s="28"/>
      <c r="C54" s="1" t="s">
        <v>16</v>
      </c>
      <c r="D54" s="12">
        <v>111061</v>
      </c>
      <c r="E54" s="12" t="s">
        <v>59</v>
      </c>
      <c r="F54" s="12" t="s">
        <v>71</v>
      </c>
      <c r="G54" s="12" t="s">
        <v>84</v>
      </c>
      <c r="H54" s="8">
        <v>0.64190000000000003</v>
      </c>
      <c r="I54" s="21">
        <v>43586</v>
      </c>
      <c r="J54" s="21">
        <v>44317</v>
      </c>
      <c r="K54" s="60"/>
      <c r="L54" s="61"/>
      <c r="M54" s="61"/>
      <c r="N54" s="61"/>
      <c r="O54" s="62"/>
      <c r="P54" s="7"/>
    </row>
    <row r="55" spans="1:16" ht="30" x14ac:dyDescent="0.2">
      <c r="A55" s="19" t="s">
        <v>11</v>
      </c>
      <c r="B55" s="28"/>
      <c r="C55" s="1" t="s">
        <v>16</v>
      </c>
      <c r="D55" s="12">
        <v>111074</v>
      </c>
      <c r="E55" s="12" t="s">
        <v>60</v>
      </c>
      <c r="F55" s="12" t="s">
        <v>71</v>
      </c>
      <c r="G55" s="12" t="s">
        <v>84</v>
      </c>
      <c r="H55" s="8">
        <v>6.9718499999999999</v>
      </c>
      <c r="I55" s="21">
        <v>43586</v>
      </c>
      <c r="J55" s="21">
        <v>44531</v>
      </c>
      <c r="K55" s="60"/>
      <c r="L55" s="61"/>
      <c r="M55" s="61"/>
      <c r="N55" s="61"/>
      <c r="O55" s="62"/>
      <c r="P55" s="7"/>
    </row>
    <row r="56" spans="1:16" ht="30" x14ac:dyDescent="0.2">
      <c r="A56" s="19" t="s">
        <v>11</v>
      </c>
      <c r="B56" s="28"/>
      <c r="C56" s="1" t="s">
        <v>16</v>
      </c>
      <c r="D56" s="12">
        <v>111077</v>
      </c>
      <c r="E56" s="12" t="s">
        <v>61</v>
      </c>
      <c r="F56" s="12" t="s">
        <v>71</v>
      </c>
      <c r="G56" s="12" t="s">
        <v>84</v>
      </c>
      <c r="H56" s="8">
        <v>22.283620000000003</v>
      </c>
      <c r="I56" s="21">
        <v>43586</v>
      </c>
      <c r="J56" s="21">
        <v>44531</v>
      </c>
      <c r="K56" s="60"/>
      <c r="L56" s="61"/>
      <c r="M56" s="61"/>
      <c r="N56" s="61"/>
      <c r="O56" s="62"/>
      <c r="P56" s="7"/>
    </row>
    <row r="57" spans="1:16" ht="31" thickBot="1" x14ac:dyDescent="0.25">
      <c r="A57" s="23" t="s">
        <v>11</v>
      </c>
      <c r="B57" s="49"/>
      <c r="C57" s="6" t="s">
        <v>16</v>
      </c>
      <c r="D57" s="14">
        <v>111088</v>
      </c>
      <c r="E57" s="14" t="s">
        <v>62</v>
      </c>
      <c r="F57" s="14" t="s">
        <v>71</v>
      </c>
      <c r="G57" s="14" t="s">
        <v>84</v>
      </c>
      <c r="H57" s="10">
        <v>9.2201000000000004</v>
      </c>
      <c r="I57" s="25">
        <v>43586</v>
      </c>
      <c r="J57" s="21">
        <v>44531</v>
      </c>
      <c r="K57" s="63"/>
      <c r="L57" s="64"/>
      <c r="M57" s="64"/>
      <c r="N57" s="64"/>
      <c r="O57" s="65"/>
      <c r="P57" s="7"/>
    </row>
    <row r="58" spans="1:16" ht="30" x14ac:dyDescent="0.2">
      <c r="A58" s="16" t="s">
        <v>11</v>
      </c>
      <c r="B58" s="48" t="s">
        <v>73</v>
      </c>
      <c r="C58" s="5" t="s">
        <v>16</v>
      </c>
      <c r="D58" s="11">
        <v>90002</v>
      </c>
      <c r="E58" s="11" t="s">
        <v>63</v>
      </c>
      <c r="F58" s="11" t="s">
        <v>71</v>
      </c>
      <c r="G58" s="11" t="s">
        <v>84</v>
      </c>
      <c r="H58" s="9">
        <v>15.8422</v>
      </c>
      <c r="I58" s="18">
        <v>43586</v>
      </c>
      <c r="J58" s="18">
        <v>44531</v>
      </c>
      <c r="K58" s="57"/>
      <c r="L58" s="58"/>
      <c r="M58" s="58"/>
      <c r="N58" s="58"/>
      <c r="O58" s="59"/>
      <c r="P58" s="7"/>
    </row>
    <row r="59" spans="1:16" ht="30" x14ac:dyDescent="0.2">
      <c r="A59" s="19" t="s">
        <v>11</v>
      </c>
      <c r="B59" s="28"/>
      <c r="C59" s="1" t="s">
        <v>16</v>
      </c>
      <c r="D59" s="12">
        <v>90004</v>
      </c>
      <c r="E59" s="12" t="s">
        <v>64</v>
      </c>
      <c r="F59" s="12" t="s">
        <v>71</v>
      </c>
      <c r="G59" s="12" t="s">
        <v>84</v>
      </c>
      <c r="H59" s="8">
        <v>2.5609999999999999</v>
      </c>
      <c r="I59" s="21">
        <v>43586</v>
      </c>
      <c r="J59" s="21">
        <v>44896</v>
      </c>
      <c r="K59" s="60"/>
      <c r="L59" s="61"/>
      <c r="M59" s="61"/>
      <c r="N59" s="61"/>
      <c r="O59" s="62"/>
      <c r="P59" s="7"/>
    </row>
    <row r="60" spans="1:16" ht="30" x14ac:dyDescent="0.2">
      <c r="A60" s="19" t="s">
        <v>11</v>
      </c>
      <c r="B60" s="28"/>
      <c r="C60" s="1" t="s">
        <v>16</v>
      </c>
      <c r="D60" s="12">
        <v>90008</v>
      </c>
      <c r="E60" s="12" t="s">
        <v>65</v>
      </c>
      <c r="F60" s="12" t="s">
        <v>71</v>
      </c>
      <c r="G60" s="12" t="s">
        <v>84</v>
      </c>
      <c r="H60" s="8">
        <v>12.51817</v>
      </c>
      <c r="I60" s="21">
        <v>43586</v>
      </c>
      <c r="J60" s="21">
        <v>44501</v>
      </c>
      <c r="K60" s="60"/>
      <c r="L60" s="61"/>
      <c r="M60" s="61"/>
      <c r="N60" s="61"/>
      <c r="O60" s="62"/>
      <c r="P60" s="7"/>
    </row>
    <row r="61" spans="1:16" ht="30" x14ac:dyDescent="0.2">
      <c r="A61" s="19" t="s">
        <v>11</v>
      </c>
      <c r="B61" s="28"/>
      <c r="C61" s="1" t="s">
        <v>16</v>
      </c>
      <c r="D61" s="12">
        <v>91009</v>
      </c>
      <c r="E61" s="12" t="s">
        <v>66</v>
      </c>
      <c r="F61" s="12" t="s">
        <v>71</v>
      </c>
      <c r="G61" s="12" t="s">
        <v>84</v>
      </c>
      <c r="H61" s="8">
        <v>1.655</v>
      </c>
      <c r="I61" s="21">
        <v>43586</v>
      </c>
      <c r="J61" s="21">
        <v>44896</v>
      </c>
      <c r="K61" s="60"/>
      <c r="L61" s="61"/>
      <c r="M61" s="61"/>
      <c r="N61" s="61"/>
      <c r="O61" s="62"/>
      <c r="P61" s="7"/>
    </row>
    <row r="62" spans="1:16" ht="30" x14ac:dyDescent="0.2">
      <c r="A62" s="19" t="s">
        <v>11</v>
      </c>
      <c r="B62" s="28"/>
      <c r="C62" s="1" t="s">
        <v>16</v>
      </c>
      <c r="D62" s="12">
        <v>90045</v>
      </c>
      <c r="E62" s="12" t="s">
        <v>67</v>
      </c>
      <c r="F62" s="12" t="s">
        <v>71</v>
      </c>
      <c r="G62" s="12" t="s">
        <v>84</v>
      </c>
      <c r="H62" s="8">
        <v>3.0312999999999999</v>
      </c>
      <c r="I62" s="21">
        <v>43586</v>
      </c>
      <c r="J62" s="21">
        <v>44896</v>
      </c>
      <c r="K62" s="60"/>
      <c r="L62" s="61"/>
      <c r="M62" s="61"/>
      <c r="N62" s="61"/>
      <c r="O62" s="62"/>
      <c r="P62" s="7"/>
    </row>
    <row r="63" spans="1:16" ht="30" x14ac:dyDescent="0.2">
      <c r="A63" s="19" t="s">
        <v>11</v>
      </c>
      <c r="B63" s="28"/>
      <c r="C63" s="1" t="s">
        <v>16</v>
      </c>
      <c r="D63" s="12">
        <v>91058</v>
      </c>
      <c r="E63" s="12" t="s">
        <v>68</v>
      </c>
      <c r="F63" s="12" t="s">
        <v>71</v>
      </c>
      <c r="G63" s="12" t="s">
        <v>84</v>
      </c>
      <c r="H63" s="8">
        <v>1.4815999999999998</v>
      </c>
      <c r="I63" s="21">
        <v>43586</v>
      </c>
      <c r="J63" s="21">
        <v>44896</v>
      </c>
      <c r="K63" s="60"/>
      <c r="L63" s="61"/>
      <c r="M63" s="61"/>
      <c r="N63" s="61"/>
      <c r="O63" s="62"/>
      <c r="P63" s="7"/>
    </row>
    <row r="64" spans="1:16" ht="30" x14ac:dyDescent="0.2">
      <c r="A64" s="19" t="s">
        <v>11</v>
      </c>
      <c r="B64" s="28"/>
      <c r="C64" s="1" t="s">
        <v>16</v>
      </c>
      <c r="D64" s="12">
        <v>91068</v>
      </c>
      <c r="E64" s="12" t="s">
        <v>69</v>
      </c>
      <c r="F64" s="12" t="s">
        <v>71</v>
      </c>
      <c r="G64" s="12" t="s">
        <v>84</v>
      </c>
      <c r="H64" s="8">
        <v>1.9051500000000001</v>
      </c>
      <c r="I64" s="21">
        <v>43586</v>
      </c>
      <c r="J64" s="21">
        <v>44896</v>
      </c>
      <c r="K64" s="60"/>
      <c r="L64" s="61"/>
      <c r="M64" s="61"/>
      <c r="N64" s="61"/>
      <c r="O64" s="62"/>
      <c r="P64" s="7"/>
    </row>
    <row r="65" spans="1:16" ht="31" thickBot="1" x14ac:dyDescent="0.25">
      <c r="A65" s="23" t="s">
        <v>11</v>
      </c>
      <c r="B65" s="49"/>
      <c r="C65" s="6" t="s">
        <v>16</v>
      </c>
      <c r="D65" s="14">
        <v>91067</v>
      </c>
      <c r="E65" s="14" t="s">
        <v>70</v>
      </c>
      <c r="F65" s="14" t="s">
        <v>71</v>
      </c>
      <c r="G65" s="14" t="s">
        <v>84</v>
      </c>
      <c r="H65" s="10">
        <v>1.46435</v>
      </c>
      <c r="I65" s="25">
        <v>43586</v>
      </c>
      <c r="J65" s="25">
        <v>44896</v>
      </c>
      <c r="K65" s="63"/>
      <c r="L65" s="64"/>
      <c r="M65" s="64"/>
      <c r="N65" s="64"/>
      <c r="O65" s="65"/>
      <c r="P65" s="7"/>
    </row>
    <row r="66" spans="1:16" x14ac:dyDescent="0.2">
      <c r="H66" s="7"/>
    </row>
  </sheetData>
  <mergeCells count="24">
    <mergeCell ref="B43:B48"/>
    <mergeCell ref="K43:O48"/>
    <mergeCell ref="B49:B57"/>
    <mergeCell ref="K49:O57"/>
    <mergeCell ref="B58:B65"/>
    <mergeCell ref="K58:O65"/>
    <mergeCell ref="B25:B29"/>
    <mergeCell ref="K25:O29"/>
    <mergeCell ref="B30:B34"/>
    <mergeCell ref="K30:O34"/>
    <mergeCell ref="B35:B42"/>
    <mergeCell ref="K35:O42"/>
    <mergeCell ref="B9:B10"/>
    <mergeCell ref="K9:O10"/>
    <mergeCell ref="B11:B16"/>
    <mergeCell ref="K11:O16"/>
    <mergeCell ref="B17:B24"/>
    <mergeCell ref="K17:O24"/>
    <mergeCell ref="A1:O1"/>
    <mergeCell ref="A2:H2"/>
    <mergeCell ref="I2:J2"/>
    <mergeCell ref="K2:O3"/>
    <mergeCell ref="B4:B8"/>
    <mergeCell ref="K4:O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Fogli di lavoro</vt:lpstr>
      </vt:variant>
      <vt:variant>
        <vt:i4>2</vt:i4>
      </vt:variant>
    </vt:vector>
  </HeadingPairs>
  <TitlesOfParts>
    <vt:vector size="2" baseType="lpstr">
      <vt:lpstr>Metanizzazioni</vt:lpstr>
      <vt:lpstr>Metanizzazioni (Completo)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2023-12-19T14:14:37Z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7aa8fa66-e3bd-455e-8596-3f91b85c4dd6_Enabled">
    <vt:lpwstr>true</vt:lpwstr>
  </property>
  <property fmtid="{D5CDD505-2E9C-101B-9397-08002B2CF9AE}" pid="3" name="MSIP_Label_7aa8fa66-e3bd-455e-8596-3f91b85c4dd6_SetDate">
    <vt:lpwstr>2023-12-19T13:26:56Z</vt:lpwstr>
  </property>
  <property fmtid="{D5CDD505-2E9C-101B-9397-08002B2CF9AE}" pid="4" name="MSIP_Label_7aa8fa66-e3bd-455e-8596-3f91b85c4dd6_Method">
    <vt:lpwstr>Privileged</vt:lpwstr>
  </property>
  <property fmtid="{D5CDD505-2E9C-101B-9397-08002B2CF9AE}" pid="5" name="MSIP_Label_7aa8fa66-e3bd-455e-8596-3f91b85c4dd6_Name">
    <vt:lpwstr>Pubblico</vt:lpwstr>
  </property>
  <property fmtid="{D5CDD505-2E9C-101B-9397-08002B2CF9AE}" pid="6" name="MSIP_Label_7aa8fa66-e3bd-455e-8596-3f91b85c4dd6_SiteId">
    <vt:lpwstr>a4d618cc-cf96-4e63-9d38-9185499aae90</vt:lpwstr>
  </property>
  <property fmtid="{D5CDD505-2E9C-101B-9397-08002B2CF9AE}" pid="7" name="MSIP_Label_7aa8fa66-e3bd-455e-8596-3f91b85c4dd6_ActionId">
    <vt:lpwstr>047d7310-59db-4fd4-b62f-43a8cfb00b9b</vt:lpwstr>
  </property>
  <property fmtid="{D5CDD505-2E9C-101B-9397-08002B2CF9AE}" pid="8" name="MSIP_Label_7aa8fa66-e3bd-455e-8596-3f91b85c4dd6_ContentBits">
    <vt:lpwstr>0</vt:lpwstr>
  </property>
</Properties>
</file>